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50" documentId="8_{53B23FE5-DC39-4840-B4E0-6514A7CBE90C}" xr6:coauthVersionLast="47" xr6:coauthVersionMax="47" xr10:uidLastSave="{5A030D4E-8A90-470E-8AF3-C16163B0AEFB}"/>
  <workbookProtection workbookAlgorithmName="SHA-512" workbookHashValue="lPpKkTSsHkmR2cxgd5uWVzFTXrRzwOMZmxJx1RkhMVmCVA7SZ9T4bnFlNRgvRaoQ0xDdI8BS2ExIqQb7f+Cgpw==" workbookSaltValue="Bkp2a+llGd/CA2Cmro/N/w==" workbookSpinCount="100000" lockStructure="1"/>
  <bookViews>
    <workbookView xWindow="28680" yWindow="-120" windowWidth="38640" windowHeight="21120" xr2:uid="{FDAD837D-ED34-46F8-A5C8-7EE41EB8116C}"/>
  </bookViews>
  <sheets>
    <sheet name="Order form Nutricia" sheetId="1" r:id="rId1"/>
    <sheet name="SKUs" sheetId="2" state="hidden" r:id="rId2"/>
  </sheets>
  <definedNames>
    <definedName name="_xlnm._FilterDatabase" localSheetId="1" hidden="1">SKUs!$A$2:$F$181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B21" i="1"/>
  <c r="E21" i="1"/>
  <c r="A22" i="1"/>
  <c r="B22" i="1"/>
  <c r="E22" i="1"/>
  <c r="H180" i="2"/>
  <c r="I180" i="2"/>
  <c r="J180" i="2"/>
  <c r="K180" i="2"/>
  <c r="H181" i="2"/>
  <c r="I181" i="2"/>
  <c r="J181" i="2"/>
  <c r="K181" i="2"/>
  <c r="H179" i="2"/>
  <c r="I179" i="2"/>
  <c r="J179" i="2"/>
  <c r="K17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I175" i="2"/>
  <c r="J175" i="2"/>
  <c r="K175" i="2"/>
  <c r="I176" i="2"/>
  <c r="J176" i="2"/>
  <c r="K176" i="2"/>
  <c r="I177" i="2"/>
  <c r="J177" i="2"/>
  <c r="K177" i="2"/>
  <c r="I178" i="2"/>
  <c r="J178" i="2"/>
  <c r="K178" i="2"/>
  <c r="I174" i="2"/>
  <c r="J174" i="2"/>
  <c r="K174" i="2"/>
  <c r="I170" i="2"/>
  <c r="J170" i="2"/>
  <c r="K170" i="2"/>
  <c r="I171" i="2"/>
  <c r="J171" i="2"/>
  <c r="K171" i="2"/>
  <c r="I172" i="2"/>
  <c r="J172" i="2"/>
  <c r="K172" i="2"/>
  <c r="I173" i="2"/>
  <c r="J173" i="2"/>
  <c r="K173" i="2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C8" i="1" l="1"/>
  <c r="C9" i="1" s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20" i="1"/>
  <c r="B2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A20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I4" i="2"/>
  <c r="J4" i="2"/>
  <c r="K4" i="2"/>
  <c r="J6" i="2"/>
  <c r="K6" i="2"/>
  <c r="I8" i="2"/>
  <c r="J8" i="2"/>
  <c r="K8" i="2"/>
  <c r="J10" i="2"/>
  <c r="K10" i="2"/>
  <c r="K12" i="2"/>
  <c r="J14" i="2"/>
  <c r="K14" i="2"/>
  <c r="I16" i="2"/>
  <c r="J16" i="2"/>
  <c r="K16" i="2"/>
  <c r="J18" i="2"/>
  <c r="K18" i="2"/>
  <c r="I20" i="2"/>
  <c r="J20" i="2"/>
  <c r="K20" i="2"/>
  <c r="J22" i="2"/>
  <c r="K22" i="2"/>
  <c r="J24" i="2"/>
  <c r="K24" i="2"/>
  <c r="J26" i="2"/>
  <c r="K26" i="2"/>
  <c r="I28" i="2"/>
  <c r="J28" i="2"/>
  <c r="K28" i="2"/>
  <c r="J30" i="2"/>
  <c r="K30" i="2"/>
  <c r="I32" i="2"/>
  <c r="J32" i="2"/>
  <c r="K32" i="2"/>
  <c r="J34" i="2"/>
  <c r="K34" i="2"/>
  <c r="J36" i="2"/>
  <c r="K36" i="2"/>
  <c r="J38" i="2"/>
  <c r="K38" i="2"/>
  <c r="I40" i="2"/>
  <c r="J40" i="2"/>
  <c r="K40" i="2"/>
  <c r="J42" i="2"/>
  <c r="K42" i="2"/>
  <c r="I44" i="2"/>
  <c r="J44" i="2"/>
  <c r="K44" i="2"/>
  <c r="I46" i="2"/>
  <c r="J46" i="2"/>
  <c r="K46" i="2"/>
  <c r="J48" i="2"/>
  <c r="K48" i="2"/>
  <c r="K50" i="2"/>
  <c r="K51" i="2"/>
  <c r="I52" i="2"/>
  <c r="J52" i="2"/>
  <c r="K52" i="2"/>
  <c r="J54" i="2"/>
  <c r="K54" i="2"/>
  <c r="I56" i="2"/>
  <c r="J56" i="2"/>
  <c r="K56" i="2"/>
  <c r="J58" i="2"/>
  <c r="K58" i="2"/>
  <c r="K59" i="2"/>
  <c r="I60" i="2"/>
  <c r="J60" i="2"/>
  <c r="K60" i="2"/>
  <c r="J61" i="2"/>
  <c r="J62" i="2"/>
  <c r="K62" i="2"/>
  <c r="I64" i="2"/>
  <c r="J64" i="2"/>
  <c r="K64" i="2"/>
  <c r="J66" i="2"/>
  <c r="K66" i="2"/>
  <c r="I68" i="2"/>
  <c r="J68" i="2"/>
  <c r="K68" i="2"/>
  <c r="J70" i="2"/>
  <c r="K70" i="2"/>
  <c r="J71" i="2"/>
  <c r="I72" i="2"/>
  <c r="K72" i="2"/>
  <c r="I74" i="2"/>
  <c r="J74" i="2"/>
  <c r="K74" i="2"/>
  <c r="K75" i="2"/>
  <c r="I76" i="2"/>
  <c r="J76" i="2"/>
  <c r="K76" i="2"/>
  <c r="J78" i="2"/>
  <c r="K78" i="2"/>
  <c r="I80" i="2"/>
  <c r="J80" i="2"/>
  <c r="K80" i="2"/>
  <c r="J81" i="2"/>
  <c r="J82" i="2"/>
  <c r="K82" i="2"/>
  <c r="J84" i="2"/>
  <c r="K84" i="2"/>
  <c r="K85" i="2"/>
  <c r="I86" i="2"/>
  <c r="J86" i="2"/>
  <c r="K86" i="2"/>
  <c r="J87" i="2"/>
  <c r="K87" i="2"/>
  <c r="I88" i="2"/>
  <c r="J88" i="2"/>
  <c r="K88" i="2"/>
  <c r="I89" i="2"/>
  <c r="J89" i="2"/>
  <c r="I90" i="2"/>
  <c r="J90" i="2"/>
  <c r="K90" i="2"/>
  <c r="I92" i="2"/>
  <c r="J92" i="2"/>
  <c r="K92" i="2"/>
  <c r="J93" i="2"/>
  <c r="J94" i="2"/>
  <c r="K94" i="2"/>
  <c r="J96" i="2"/>
  <c r="K96" i="2"/>
  <c r="J97" i="2"/>
  <c r="J98" i="2"/>
  <c r="K98" i="2"/>
  <c r="K99" i="2"/>
  <c r="I100" i="2"/>
  <c r="J100" i="2"/>
  <c r="K100" i="2"/>
  <c r="J102" i="2"/>
  <c r="K102" i="2"/>
  <c r="I103" i="2"/>
  <c r="I104" i="2"/>
  <c r="J104" i="2"/>
  <c r="K104" i="2"/>
  <c r="J105" i="2"/>
  <c r="I106" i="2"/>
  <c r="J106" i="2"/>
  <c r="K106" i="2"/>
  <c r="J108" i="2"/>
  <c r="K108" i="2"/>
  <c r="J109" i="2"/>
  <c r="J110" i="2"/>
  <c r="K110" i="2"/>
  <c r="J111" i="2"/>
  <c r="K111" i="2"/>
  <c r="I112" i="2"/>
  <c r="J112" i="2"/>
  <c r="K112" i="2"/>
  <c r="J113" i="2"/>
  <c r="I114" i="2"/>
  <c r="J114" i="2"/>
  <c r="K114" i="2"/>
  <c r="J115" i="2"/>
  <c r="K115" i="2"/>
  <c r="I116" i="2"/>
  <c r="J116" i="2"/>
  <c r="K116" i="2"/>
  <c r="J117" i="2"/>
  <c r="I118" i="2"/>
  <c r="J118" i="2"/>
  <c r="K118" i="2"/>
  <c r="I119" i="2"/>
  <c r="I120" i="2"/>
  <c r="J120" i="2"/>
  <c r="K120" i="2"/>
  <c r="J122" i="2"/>
  <c r="K122" i="2"/>
  <c r="K123" i="2"/>
  <c r="I124" i="2"/>
  <c r="J124" i="2"/>
  <c r="K124" i="2"/>
  <c r="J126" i="2"/>
  <c r="K126" i="2"/>
  <c r="J127" i="2"/>
  <c r="I128" i="2"/>
  <c r="J128" i="2"/>
  <c r="K128" i="2"/>
  <c r="I130" i="2"/>
  <c r="J130" i="2"/>
  <c r="K130" i="2"/>
  <c r="I132" i="2"/>
  <c r="J132" i="2"/>
  <c r="K132" i="2"/>
  <c r="J133" i="2"/>
  <c r="I134" i="2"/>
  <c r="J134" i="2"/>
  <c r="K134" i="2"/>
  <c r="I135" i="2"/>
  <c r="J135" i="2"/>
  <c r="K135" i="2"/>
  <c r="I136" i="2"/>
  <c r="J136" i="2"/>
  <c r="K136" i="2"/>
  <c r="J137" i="2"/>
  <c r="I138" i="2"/>
  <c r="J138" i="2"/>
  <c r="K138" i="2"/>
  <c r="I139" i="2"/>
  <c r="J139" i="2"/>
  <c r="K139" i="2"/>
  <c r="I140" i="2"/>
  <c r="J140" i="2"/>
  <c r="K140" i="2"/>
  <c r="J142" i="2"/>
  <c r="K142" i="2"/>
  <c r="K143" i="2"/>
  <c r="I144" i="2"/>
  <c r="K144" i="2"/>
  <c r="I146" i="2"/>
  <c r="J146" i="2"/>
  <c r="K146" i="2"/>
  <c r="K147" i="2"/>
  <c r="I148" i="2"/>
  <c r="J148" i="2"/>
  <c r="K148" i="2"/>
  <c r="J149" i="2"/>
  <c r="I150" i="2"/>
  <c r="J150" i="2"/>
  <c r="K150" i="2"/>
  <c r="I152" i="2"/>
  <c r="J152" i="2"/>
  <c r="K152" i="2"/>
  <c r="J153" i="2"/>
  <c r="I154" i="2"/>
  <c r="J154" i="2"/>
  <c r="K154" i="2"/>
  <c r="I155" i="2"/>
  <c r="K155" i="2"/>
  <c r="J156" i="2"/>
  <c r="K156" i="2"/>
  <c r="J157" i="2"/>
  <c r="K157" i="2"/>
  <c r="I158" i="2"/>
  <c r="J158" i="2"/>
  <c r="K158" i="2"/>
  <c r="J159" i="2"/>
  <c r="K159" i="2"/>
  <c r="I160" i="2"/>
  <c r="J160" i="2"/>
  <c r="K160" i="2"/>
  <c r="I161" i="2"/>
  <c r="J161" i="2"/>
  <c r="I162" i="2"/>
  <c r="J162" i="2"/>
  <c r="K162" i="2"/>
  <c r="J163" i="2"/>
  <c r="K163" i="2"/>
  <c r="I164" i="2"/>
  <c r="J164" i="2"/>
  <c r="K164" i="2"/>
  <c r="K165" i="2"/>
  <c r="I166" i="2"/>
  <c r="J166" i="2"/>
  <c r="K166" i="2"/>
  <c r="K167" i="2"/>
  <c r="I168" i="2"/>
  <c r="J168" i="2"/>
  <c r="K168" i="2"/>
  <c r="I169" i="2"/>
  <c r="J169" i="2"/>
  <c r="K169" i="2"/>
  <c r="J2" i="2"/>
  <c r="K2" i="2"/>
  <c r="I2" i="2"/>
  <c r="K3" i="2"/>
  <c r="K5" i="2"/>
  <c r="K7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K35" i="2"/>
  <c r="K37" i="2"/>
  <c r="K39" i="2"/>
  <c r="K41" i="2"/>
  <c r="K43" i="2"/>
  <c r="K45" i="2"/>
  <c r="K47" i="2"/>
  <c r="K49" i="2"/>
  <c r="K53" i="2"/>
  <c r="K55" i="2"/>
  <c r="K57" i="2"/>
  <c r="K61" i="2"/>
  <c r="K63" i="2"/>
  <c r="K65" i="2"/>
  <c r="K67" i="2"/>
  <c r="K69" i="2"/>
  <c r="K71" i="2"/>
  <c r="K73" i="2"/>
  <c r="K77" i="2"/>
  <c r="K79" i="2"/>
  <c r="K81" i="2"/>
  <c r="K83" i="2"/>
  <c r="K89" i="2"/>
  <c r="K91" i="2"/>
  <c r="K93" i="2"/>
  <c r="K95" i="2"/>
  <c r="K97" i="2"/>
  <c r="K101" i="2"/>
  <c r="K103" i="2"/>
  <c r="K105" i="2"/>
  <c r="K107" i="2"/>
  <c r="K109" i="2"/>
  <c r="K113" i="2"/>
  <c r="K117" i="2"/>
  <c r="K119" i="2"/>
  <c r="K121" i="2"/>
  <c r="K125" i="2"/>
  <c r="K127" i="2"/>
  <c r="K129" i="2"/>
  <c r="K131" i="2"/>
  <c r="K133" i="2"/>
  <c r="K137" i="2"/>
  <c r="K141" i="2"/>
  <c r="K145" i="2"/>
  <c r="K149" i="2"/>
  <c r="K151" i="2"/>
  <c r="K153" i="2"/>
  <c r="K161" i="2"/>
  <c r="J3" i="2"/>
  <c r="J5" i="2"/>
  <c r="J7" i="2"/>
  <c r="J9" i="2"/>
  <c r="J11" i="2"/>
  <c r="J12" i="2"/>
  <c r="J13" i="2"/>
  <c r="J15" i="2"/>
  <c r="J17" i="2"/>
  <c r="J19" i="2"/>
  <c r="J21" i="2"/>
  <c r="J23" i="2"/>
  <c r="J25" i="2"/>
  <c r="J27" i="2"/>
  <c r="J29" i="2"/>
  <c r="J31" i="2"/>
  <c r="J33" i="2"/>
  <c r="J35" i="2"/>
  <c r="J37" i="2"/>
  <c r="J39" i="2"/>
  <c r="J41" i="2"/>
  <c r="J43" i="2"/>
  <c r="J45" i="2"/>
  <c r="J47" i="2"/>
  <c r="J49" i="2"/>
  <c r="J50" i="2"/>
  <c r="J51" i="2"/>
  <c r="J53" i="2"/>
  <c r="J55" i="2"/>
  <c r="J57" i="2"/>
  <c r="J59" i="2"/>
  <c r="J63" i="2"/>
  <c r="J65" i="2"/>
  <c r="J67" i="2"/>
  <c r="J69" i="2"/>
  <c r="J72" i="2"/>
  <c r="J73" i="2"/>
  <c r="J75" i="2"/>
  <c r="J77" i="2"/>
  <c r="J79" i="2"/>
  <c r="J83" i="2"/>
  <c r="J85" i="2"/>
  <c r="J91" i="2"/>
  <c r="J95" i="2"/>
  <c r="J99" i="2"/>
  <c r="J101" i="2"/>
  <c r="J103" i="2"/>
  <c r="J107" i="2"/>
  <c r="J119" i="2"/>
  <c r="J121" i="2"/>
  <c r="J123" i="2"/>
  <c r="J125" i="2"/>
  <c r="J129" i="2"/>
  <c r="J131" i="2"/>
  <c r="J141" i="2"/>
  <c r="J143" i="2"/>
  <c r="J144" i="2"/>
  <c r="J145" i="2"/>
  <c r="J147" i="2"/>
  <c r="J151" i="2"/>
  <c r="J155" i="2"/>
  <c r="J165" i="2"/>
  <c r="J167" i="2"/>
  <c r="I3" i="2"/>
  <c r="I5" i="2"/>
  <c r="I6" i="2"/>
  <c r="I7" i="2"/>
  <c r="I9" i="2"/>
  <c r="I10" i="2"/>
  <c r="I11" i="2"/>
  <c r="I12" i="2"/>
  <c r="I13" i="2"/>
  <c r="I14" i="2"/>
  <c r="I15" i="2"/>
  <c r="I17" i="2"/>
  <c r="I18" i="2"/>
  <c r="I19" i="2"/>
  <c r="I21" i="2"/>
  <c r="I22" i="2"/>
  <c r="I23" i="2"/>
  <c r="I24" i="2"/>
  <c r="I25" i="2"/>
  <c r="I26" i="2"/>
  <c r="I27" i="2"/>
  <c r="I29" i="2"/>
  <c r="I30" i="2"/>
  <c r="I31" i="2"/>
  <c r="I33" i="2"/>
  <c r="I34" i="2"/>
  <c r="I35" i="2"/>
  <c r="I36" i="2"/>
  <c r="I37" i="2"/>
  <c r="I38" i="2"/>
  <c r="I39" i="2"/>
  <c r="I41" i="2"/>
  <c r="I42" i="2"/>
  <c r="I43" i="2"/>
  <c r="I45" i="2"/>
  <c r="I47" i="2"/>
  <c r="I48" i="2"/>
  <c r="I49" i="2"/>
  <c r="I50" i="2"/>
  <c r="I51" i="2"/>
  <c r="I53" i="2"/>
  <c r="I54" i="2"/>
  <c r="I55" i="2"/>
  <c r="I57" i="2"/>
  <c r="I58" i="2"/>
  <c r="I59" i="2"/>
  <c r="I61" i="2"/>
  <c r="I62" i="2"/>
  <c r="I63" i="2"/>
  <c r="I65" i="2"/>
  <c r="I66" i="2"/>
  <c r="I67" i="2"/>
  <c r="I69" i="2"/>
  <c r="I70" i="2"/>
  <c r="I71" i="2"/>
  <c r="I73" i="2"/>
  <c r="I75" i="2"/>
  <c r="I77" i="2"/>
  <c r="I78" i="2"/>
  <c r="I79" i="2"/>
  <c r="I81" i="2"/>
  <c r="I82" i="2"/>
  <c r="I83" i="2"/>
  <c r="I84" i="2"/>
  <c r="I85" i="2"/>
  <c r="I87" i="2"/>
  <c r="I91" i="2"/>
  <c r="I93" i="2"/>
  <c r="I94" i="2"/>
  <c r="I95" i="2"/>
  <c r="I96" i="2"/>
  <c r="I97" i="2"/>
  <c r="I98" i="2"/>
  <c r="I99" i="2"/>
  <c r="I101" i="2"/>
  <c r="I102" i="2"/>
  <c r="I105" i="2"/>
  <c r="I107" i="2"/>
  <c r="I108" i="2"/>
  <c r="I109" i="2"/>
  <c r="I110" i="2"/>
  <c r="I111" i="2"/>
  <c r="I113" i="2"/>
  <c r="I115" i="2"/>
  <c r="I117" i="2"/>
  <c r="I121" i="2"/>
  <c r="I122" i="2"/>
  <c r="I123" i="2"/>
  <c r="I125" i="2"/>
  <c r="I126" i="2"/>
  <c r="I127" i="2"/>
  <c r="I129" i="2"/>
  <c r="I131" i="2"/>
  <c r="I133" i="2"/>
  <c r="I137" i="2"/>
  <c r="I141" i="2"/>
  <c r="I142" i="2"/>
  <c r="I143" i="2"/>
  <c r="I145" i="2"/>
  <c r="I147" i="2"/>
  <c r="I149" i="2"/>
  <c r="I151" i="2"/>
  <c r="I153" i="2"/>
  <c r="I156" i="2"/>
  <c r="I157" i="2"/>
  <c r="I159" i="2"/>
  <c r="I163" i="2"/>
  <c r="I165" i="2"/>
  <c r="I167" i="2"/>
</calcChain>
</file>

<file path=xl/sharedStrings.xml><?xml version="1.0" encoding="utf-8"?>
<sst xmlns="http://schemas.openxmlformats.org/spreadsheetml/2006/main" count="542" uniqueCount="187">
  <si>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</si>
  <si>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</si>
  <si>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</si>
  <si>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</si>
  <si>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</si>
  <si>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Nutricia Customer Service:
Lun - Jeu / Ma - Do: 7h30 - 16h  
Ven / Vr: 7h30 - 15h
02/ 620 63 30 
nutriciacustomerservice.be@danone.com</t>
  </si>
  <si>
    <t>Date d'envoi de la commande / Datum van bestelling:</t>
  </si>
  <si>
    <t>Date de livraison souhaitée / Gewenste leveringsdatum: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</si>
  <si>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</si>
  <si>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</si>
  <si>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</si>
  <si>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</si>
  <si>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</si>
  <si>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</si>
  <si>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responsible / Vertegenwoordiger:</t>
  </si>
  <si>
    <t>Art.</t>
  </si>
  <si>
    <t>CNK</t>
  </si>
  <si>
    <t>Description / Omschrijving</t>
  </si>
  <si>
    <t>Nom du patient / Patiëntnaam</t>
  </si>
  <si>
    <t>Conditionnement / Verpakking</t>
  </si>
  <si>
    <t>Nombre de cartons / Aantal kartons</t>
  </si>
  <si>
    <t>Sélectionnez votre article / Kies artikel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</si>
  <si>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</si>
  <si>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</si>
  <si>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</si>
  <si>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</si>
  <si>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</si>
  <si>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</si>
  <si>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</si>
  <si>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</si>
  <si>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</si>
  <si>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</si>
  <si>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</si>
  <si>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</si>
  <si>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</si>
  <si>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</si>
  <si>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</si>
  <si>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</si>
  <si>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/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</si>
  <si>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</si>
  <si>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</si>
  <si>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</si>
  <si>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</si>
  <si>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</si>
  <si>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</si>
  <si>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</si>
  <si>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</si>
  <si>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</si>
  <si>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</si>
  <si>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</si>
  <si>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</si>
  <si>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</si>
  <si>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</si>
  <si>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</si>
  <si>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</si>
  <si>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</si>
  <si>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</si>
  <si>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</si>
  <si>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</si>
  <si>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</si>
  <si>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</si>
  <si>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</si>
  <si>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</si>
  <si>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</si>
  <si>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</si>
  <si>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</si>
  <si>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</si>
  <si>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</si>
  <si>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</si>
  <si>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</si>
  <si>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</si>
  <si>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</si>
  <si>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</si>
  <si>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</si>
  <si>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</si>
  <si>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</si>
  <si>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</si>
  <si>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</si>
  <si>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</si>
  <si>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</si>
  <si>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</si>
  <si>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</si>
  <si>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</si>
  <si>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</si>
  <si>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</si>
  <si>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</si>
  <si>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</si>
  <si>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</si>
  <si>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</si>
  <si>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</si>
  <si>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</si>
  <si>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</si>
  <si>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</si>
  <si>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</si>
  <si>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</si>
  <si>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</si>
  <si>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</si>
  <si>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</si>
  <si>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</si>
  <si>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</si>
  <si>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</si>
  <si>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</si>
  <si>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</si>
  <si>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</si>
  <si>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</si>
  <si>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</si>
  <si>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</si>
  <si>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</si>
  <si>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</si>
  <si>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</si>
  <si>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</si>
  <si>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</si>
  <si>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</si>
  <si>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</si>
  <si>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</si>
  <si>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</si>
  <si>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</si>
  <si>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</si>
  <si>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</si>
  <si>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</si>
  <si>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</si>
  <si>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</si>
  <si>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</si>
  <si>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</si>
  <si>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</si>
  <si>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</si>
  <si>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</si>
  <si>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</si>
  <si>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</si>
  <si>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</si>
  <si>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</si>
  <si>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</si>
  <si>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</si>
  <si>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</si>
  <si>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</si>
  <si>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</si>
  <si>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</si>
  <si>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</si>
  <si>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</si>
  <si>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</si>
  <si>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</si>
  <si>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</si>
  <si>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</si>
  <si>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</si>
  <si>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</si>
  <si>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</si>
  <si>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</si>
  <si>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</si>
  <si>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</si>
  <si>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</si>
  <si>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</si>
  <si>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</si>
  <si>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</si>
  <si>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</si>
  <si>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</si>
  <si>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</si>
  <si>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</si>
  <si>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ADVANCE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</si>
  <si>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</si>
  <si>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</si>
  <si>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</si>
  <si>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</si>
  <si>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</si>
  <si>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</si>
  <si>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</si>
  <si>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</si>
  <si>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</si>
  <si>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</si>
  <si>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</si>
  <si>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</si>
  <si>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</si>
  <si>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</si>
  <si>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</si>
  <si>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</si>
  <si>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</si>
  <si>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</si>
  <si>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</si>
  <si>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</si>
  <si>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</si>
  <si>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</si>
  <si>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</si>
  <si>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</si>
  <si>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</si>
  <si>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</si>
  <si>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LUER TUBE</t>
  </si>
  <si>
    <t>TRANSITION CONNECTOR TO ORAL / LUER SYRINGE</t>
  </si>
  <si>
    <t>TRANSITION STEP CONNECTOR TO FUNNEL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</si>
</sst>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/mm/yyyy;@"/>
    <numFmt numFmtId="166" formatCode="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rgb="FF31318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313183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13183"/>
      <name val="Calibri"/>
      <family val="2"/>
      <scheme val="minor"/>
    </font>
    <font>
      <b/>
      <sz val="16"/>
      <color rgb="FF31318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3183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6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166" fontId="0" fillId="0" borderId="1" xfId="1" applyNumberFormat="1" applyFont="1" applyBorder="1" applyAlignment="1">
      <alignment horizontal="left" vertical="center" wrapText="1"/>
    </xf>
    <xf numFmtId="166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 shrinkToFi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0" fillId="0" borderId="3" xfId="0" applyBorder="1"/>
    <xf numFmtId="0" fontId="9" fillId="0" borderId="4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" xfId="2" quotePrefix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0" fillId="6" borderId="3" xfId="0" applyFill="1" applyBorder="1"/>
    <xf numFmtId="0" fontId="9" fillId="6" borderId="0" xfId="0" applyFont="1" applyFill="1" applyAlignment="1">
      <alignment horizontal="left" vertical="center" wrapText="1" shrinkToFit="1"/>
    </xf>
    <xf numFmtId="0" fontId="9" fillId="6" borderId="4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right" vertical="center" wrapText="1"/>
    </xf>
  </cellXfs>
  <cellStyles count="3">
    <cellStyle name="Comma" xfId="1" builtinId="3"/>
    <cellStyle name="Normal" xfId="0" builtinId="0"/>
    <cellStyle name="Normal_Sheet1" xfId="2" xr:uid="{61815C8B-8829-4EF2-A3AA-E30F7F586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1625600</xdr:colOff>
      <xdr:row>1</xdr:row>
      <xdr:rowOff>211455</xdr:rowOff>
    </xdr:from>
    <xdr:to>
      <xdr:col>4</xdr:col>
      <xdr:colOff>1057276</xdr:colOff>
      <xdr:row>5</xdr:row>
      <xdr:rowOff>212090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44593-D90A-43CA-B353-A80587E757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9702800" y="478155"/>
          <a:ext cx="2202816" cy="905510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D6DC-26EB-4AB5-9BAB-14FF86F0EE0D}">
  <sheetPr>
    <pageSetUpPr fitToPage="1"/>
  </sheetPr>
  <dimension ref="A1:G122"/>
  <sheetViews>
    <sheetView tabSelected="1" workbookViewId="0">
      <selection activeCell="C29" sqref="C29"/>
    </sheetView>
  </sheetViews>
  <sheetFormatPr defaultColWidth="0" defaultRowHeight="14.5" zeroHeight="1" x14ac:dyDescent="0.35"/>
  <cols>
    <col min="1" max="2" width="25.453125" customWidth="1"/>
    <col min="3" max="3" width="66.81640625" bestFit="1" customWidth="1"/>
    <col min="4" max="4" width="40.453125" customWidth="1"/>
    <col min="5" max="6" width="16.453125" customWidth="1"/>
    <col min="7" max="16384" width="8.54296875" hidden="1"/>
  </cols>
  <sheetData>
    <row r="1" spans="1:7" ht="21" customHeight="1" x14ac:dyDescent="0.35">
      <c r="A1" s="31" t="s">
        <v>0</v>
      </c>
      <c r="B1" s="31"/>
      <c r="C1" s="31"/>
      <c r="D1" s="31"/>
      <c r="E1" s="31"/>
      <c r="F1" s="31"/>
    </row>
    <row r="2" spans="1:7" ht="21" x14ac:dyDescent="0.35">
      <c r="A2" s="32" t="s">
        <v>1</v>
      </c>
      <c r="B2" s="32"/>
      <c r="C2" s="32"/>
      <c r="D2" s="32"/>
      <c r="E2" s="32"/>
      <c r="F2" s="32"/>
    </row>
    <row r="3" spans="1:7" ht="21" x14ac:dyDescent="0.35">
      <c r="A3" s="16"/>
      <c r="B3" s="16"/>
      <c r="C3" s="16"/>
      <c r="D3" s="16"/>
      <c r="E3" s="16"/>
      <c r="F3" s="16"/>
    </row>
    <row r="4" spans="1:7" x14ac:dyDescent="0.35">
      <c r="A4" s="33" t="s">
        <v>2</v>
      </c>
      <c r="B4" s="33"/>
      <c r="C4" s="1"/>
      <c r="D4" s="2"/>
      <c r="E4" s="2"/>
      <c r="F4" s="2"/>
    </row>
    <row r="5" spans="1:7" x14ac:dyDescent="0.35">
      <c r="A5" s="33" t="s">
        <v>3</v>
      </c>
      <c r="B5" s="33"/>
      <c r="C5" s="1"/>
      <c r="D5" s="2"/>
      <c r="E5" s="2"/>
      <c r="F5" s="2"/>
    </row>
    <row r="6" spans="1:7" ht="29.15" customHeight="1" x14ac:dyDescent="0.35">
      <c r="A6" s="34" t="s">
        <v>4</v>
      </c>
      <c r="B6" s="34"/>
      <c r="C6" s="9"/>
      <c r="D6" s="17"/>
      <c r="E6" s="17"/>
      <c r="F6" s="17"/>
      <c r="G6" s="17"/>
    </row>
    <row r="7" spans="1:7" ht="14.5" customHeight="1" x14ac:dyDescent="0.35">
      <c r="A7" s="17"/>
      <c r="B7" s="17"/>
      <c r="C7" s="3"/>
      <c r="D7" s="35" t="s">
        <v>5</v>
      </c>
      <c r="E7" s="35"/>
      <c r="F7" s="17"/>
      <c r="G7" s="17"/>
    </row>
    <row r="8" spans="1:7" ht="14.5" customHeight="1" x14ac:dyDescent="0.35">
      <c r="A8" s="34" t="s">
        <v>6</v>
      </c>
      <c r="B8" s="34"/>
      <c r="C8" s="4">
        <f ca="1">TODAY()</f>
        <v>46084</v>
      </c>
      <c r="D8" s="35"/>
      <c r="E8" s="35"/>
      <c r="F8" s="17"/>
      <c r="G8" s="17"/>
    </row>
    <row r="9" spans="1:7" ht="14.5" customHeight="1" x14ac:dyDescent="0.35">
      <c r="A9" s="34" t="s">
        <v>7</v>
      </c>
      <c r="B9" s="34"/>
      <c r="C9" s="4">
        <f ca="1">WORKDAY(C8,2,$K$1:$K$12)</f>
        <v>46086</v>
      </c>
      <c r="D9" s="35"/>
      <c r="E9" s="35"/>
      <c r="F9" s="17"/>
      <c r="G9" s="17"/>
    </row>
    <row r="10" spans="1:7" ht="14.5" customHeight="1" x14ac:dyDescent="0.35">
      <c r="A10" s="34" t="s">
        <v>8</v>
      </c>
      <c r="B10" s="34"/>
      <c r="C10" s="1"/>
      <c r="D10" s="35"/>
      <c r="E10" s="35"/>
      <c r="F10" s="17"/>
      <c r="G10" s="17"/>
    </row>
    <row r="11" spans="1:7" x14ac:dyDescent="0.35">
      <c r="A11" s="17"/>
      <c r="B11" s="17"/>
      <c r="C11" s="3"/>
      <c r="D11" s="35"/>
      <c r="E11" s="35"/>
      <c r="F11" s="17"/>
    </row>
    <row r="12" spans="1:7" ht="14.5" customHeight="1" x14ac:dyDescent="0.35">
      <c r="A12" s="34" t="s">
        <v>9</v>
      </c>
      <c r="B12" s="34"/>
      <c r="C12" s="1"/>
      <c r="D12" s="35"/>
      <c r="E12" s="35"/>
      <c r="F12" s="17"/>
    </row>
    <row r="13" spans="1:7" ht="14.5" customHeight="1" x14ac:dyDescent="0.35">
      <c r="A13" s="34" t="s">
        <v>10</v>
      </c>
      <c r="B13" s="34"/>
      <c r="C13" s="1"/>
      <c r="D13" s="2"/>
      <c r="E13" s="17"/>
      <c r="F13" s="17"/>
    </row>
    <row r="14" spans="1:7" ht="14.5" customHeight="1" x14ac:dyDescent="0.35">
      <c r="A14" s="34" t="s">
        <v>11</v>
      </c>
      <c r="B14" s="34"/>
      <c r="C14" s="1"/>
      <c r="D14" s="2"/>
      <c r="E14" s="17"/>
      <c r="F14" s="17"/>
    </row>
    <row r="15" spans="1:7" x14ac:dyDescent="0.35">
      <c r="A15" s="34" t="s">
        <v>12</v>
      </c>
      <c r="B15" s="34"/>
      <c r="C15" s="1"/>
      <c r="D15" s="2"/>
      <c r="E15" s="17"/>
      <c r="F15" s="17"/>
    </row>
    <row r="16" spans="1:7" x14ac:dyDescent="0.35">
      <c r="A16" s="34" t="s">
        <v>13</v>
      </c>
      <c r="B16" s="34"/>
      <c r="C16" s="1"/>
      <c r="D16" s="2"/>
      <c r="E16" s="17"/>
      <c r="F16" s="17"/>
    </row>
    <row r="17" spans="1:6" ht="14.5" customHeight="1" x14ac:dyDescent="0.35">
      <c r="A17" s="34" t="s">
        <v>14</v>
      </c>
      <c r="B17" s="34"/>
      <c r="C17" s="1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ht="43.5" x14ac:dyDescent="0.35">
      <c r="A19" s="18" t="s">
        <v>15</v>
      </c>
      <c r="B19" s="18" t="s">
        <v>16</v>
      </c>
      <c r="C19" s="18" t="s">
        <v>17</v>
      </c>
      <c r="D19" s="18" t="s">
        <v>18</v>
      </c>
      <c r="E19" s="19" t="s">
        <v>19</v>
      </c>
      <c r="F19" s="19" t="s">
        <v>20</v>
      </c>
    </row>
    <row r="20" spans="1:6" x14ac:dyDescent="0.35">
      <c r="A20" s="7">
        <f>VLOOKUP(C20,SKUs!H:K,2,FALSE)</f>
        <v>0</v>
      </c>
      <c r="B20" s="7">
        <f>VLOOKUP(C20,SKUs!H:K,3,FALSE)</f>
        <v>0</v>
      </c>
      <c r="C20" s="10" t="s">
        <v>21</v>
      </c>
      <c r="D20" s="11"/>
      <c r="E20" s="8">
        <f>VLOOKUP(C20,SKUs!H:K,4,FALSE)</f>
        <v>0</v>
      </c>
      <c r="F20" s="12"/>
    </row>
    <row r="21" spans="1:6" x14ac:dyDescent="0.35">
      <c r="A21" s="7">
        <f>VLOOKUP(C21,SKUs!H:K,2,FALSE)</f>
        <v>0</v>
      </c>
      <c r="B21" s="7">
        <f>VLOOKUP(C21,SKUs!H:K,3,FALSE)</f>
        <v>0</v>
      </c>
      <c r="C21" s="10" t="s">
        <v>21</v>
      </c>
      <c r="D21" s="11"/>
      <c r="E21" s="8">
        <f>VLOOKUP(C21,SKUs!H:K,4,FALSE)</f>
        <v>0</v>
      </c>
      <c r="F21" s="12"/>
    </row>
    <row r="22" spans="1:6" x14ac:dyDescent="0.35">
      <c r="A22" s="7">
        <f>VLOOKUP(C22,SKUs!H:K,2,FALSE)</f>
        <v>0</v>
      </c>
      <c r="B22" s="7">
        <f>VLOOKUP(C22,SKUs!H:K,3,FALSE)</f>
        <v>0</v>
      </c>
      <c r="C22" s="10" t="s">
        <v>21</v>
      </c>
      <c r="D22" s="11"/>
      <c r="E22" s="8">
        <f>VLOOKUP(C22,SKUs!H:K,4,FALSE)</f>
        <v>0</v>
      </c>
      <c r="F22" s="12"/>
    </row>
    <row r="23" spans="1:6" x14ac:dyDescent="0.35">
      <c r="A23" s="7">
        <f>VLOOKUP(C23,SKUs!H:K,2,FALSE)</f>
        <v>0</v>
      </c>
      <c r="B23" s="7">
        <f>VLOOKUP(C23,SKUs!H:K,3,FALSE)</f>
        <v>0</v>
      </c>
      <c r="C23" s="10" t="s">
        <v>21</v>
      </c>
      <c r="D23" s="11"/>
      <c r="E23" s="8">
        <f>VLOOKUP(C23,SKUs!H:K,4,FALSE)</f>
        <v>0</v>
      </c>
      <c r="F23" s="12"/>
    </row>
    <row r="24" spans="1:6" x14ac:dyDescent="0.35">
      <c r="A24" s="7">
        <f>VLOOKUP(C24,SKUs!H:K,2,FALSE)</f>
        <v>0</v>
      </c>
      <c r="B24" s="7">
        <f>VLOOKUP(C24,SKUs!H:K,3,FALSE)</f>
        <v>0</v>
      </c>
      <c r="C24" s="10" t="s">
        <v>21</v>
      </c>
      <c r="D24" s="11"/>
      <c r="E24" s="8">
        <f>VLOOKUP(C24,SKUs!H:K,4,FALSE)</f>
        <v>0</v>
      </c>
      <c r="F24" s="12"/>
    </row>
    <row r="25" spans="1:6" x14ac:dyDescent="0.35">
      <c r="A25" s="7">
        <f>VLOOKUP(C25,SKUs!H:K,2,FALSE)</f>
        <v>0</v>
      </c>
      <c r="B25" s="7">
        <f>VLOOKUP(C25,SKUs!H:K,3,FALSE)</f>
        <v>0</v>
      </c>
      <c r="C25" s="10" t="s">
        <v>21</v>
      </c>
      <c r="D25" s="11"/>
      <c r="E25" s="8">
        <f>VLOOKUP(C25,SKUs!H:K,4,FALSE)</f>
        <v>0</v>
      </c>
      <c r="F25" s="12"/>
    </row>
    <row r="26" spans="1:6" x14ac:dyDescent="0.35">
      <c r="A26" s="7">
        <f>VLOOKUP(C26,SKUs!H:K,2,FALSE)</f>
        <v>0</v>
      </c>
      <c r="B26" s="7">
        <f>VLOOKUP(C26,SKUs!H:K,3,FALSE)</f>
        <v>0</v>
      </c>
      <c r="C26" s="10" t="s">
        <v>21</v>
      </c>
      <c r="D26" s="11"/>
      <c r="E26" s="8">
        <f>VLOOKUP(C26,SKUs!H:K,4,FALSE)</f>
        <v>0</v>
      </c>
      <c r="F26" s="12"/>
    </row>
    <row r="27" spans="1:6" x14ac:dyDescent="0.35">
      <c r="A27" s="7">
        <f>VLOOKUP(C27,SKUs!H:K,2,FALSE)</f>
        <v>0</v>
      </c>
      <c r="B27" s="7">
        <f>VLOOKUP(C27,SKUs!H:K,3,FALSE)</f>
        <v>0</v>
      </c>
      <c r="C27" s="10" t="s">
        <v>21</v>
      </c>
      <c r="D27" s="11"/>
      <c r="E27" s="8">
        <f>VLOOKUP(C27,SKUs!H:K,4,FALSE)</f>
        <v>0</v>
      </c>
      <c r="F27" s="12"/>
    </row>
    <row r="28" spans="1:6" x14ac:dyDescent="0.35">
      <c r="A28" s="7">
        <f>VLOOKUP(C28,SKUs!H:K,2,FALSE)</f>
        <v>0</v>
      </c>
      <c r="B28" s="7">
        <f>VLOOKUP(C28,SKUs!H:K,3,FALSE)</f>
        <v>0</v>
      </c>
      <c r="C28" s="10" t="s">
        <v>21</v>
      </c>
      <c r="D28" s="11"/>
      <c r="E28" s="8">
        <f>VLOOKUP(C28,SKUs!H:K,4,FALSE)</f>
        <v>0</v>
      </c>
      <c r="F28" s="12"/>
    </row>
    <row r="29" spans="1:6" x14ac:dyDescent="0.35">
      <c r="A29" s="7">
        <f>VLOOKUP(C29,SKUs!H:K,2,FALSE)</f>
        <v>0</v>
      </c>
      <c r="B29" s="7">
        <f>VLOOKUP(C29,SKUs!H:K,3,FALSE)</f>
        <v>0</v>
      </c>
      <c r="C29" s="10" t="s">
        <v>21</v>
      </c>
      <c r="D29" s="11"/>
      <c r="E29" s="8">
        <f>VLOOKUP(C29,SKUs!H:K,4,FALSE)</f>
        <v>0</v>
      </c>
      <c r="F29" s="12"/>
    </row>
    <row r="30" spans="1:6" x14ac:dyDescent="0.35">
      <c r="A30" s="7">
        <f>VLOOKUP(C30,SKUs!H:K,2,FALSE)</f>
        <v>0</v>
      </c>
      <c r="B30" s="7">
        <f>VLOOKUP(C30,SKUs!H:K,3,FALSE)</f>
        <v>0</v>
      </c>
      <c r="C30" s="10" t="s">
        <v>21</v>
      </c>
      <c r="D30" s="11"/>
      <c r="E30" s="8">
        <f>VLOOKUP(C30,SKUs!H:K,4,FALSE)</f>
        <v>0</v>
      </c>
      <c r="F30" s="12"/>
    </row>
    <row r="31" spans="1:6" x14ac:dyDescent="0.35">
      <c r="A31" s="7">
        <f>VLOOKUP(C31,SKUs!H:K,2,FALSE)</f>
        <v>0</v>
      </c>
      <c r="B31" s="7">
        <f>VLOOKUP(C31,SKUs!H:K,3,FALSE)</f>
        <v>0</v>
      </c>
      <c r="C31" s="10" t="s">
        <v>21</v>
      </c>
      <c r="D31" s="11"/>
      <c r="E31" s="8">
        <f>VLOOKUP(C31,SKUs!H:K,4,FALSE)</f>
        <v>0</v>
      </c>
      <c r="F31" s="12"/>
    </row>
    <row r="32" spans="1:6" x14ac:dyDescent="0.35">
      <c r="A32" s="7">
        <f>VLOOKUP(C32,SKUs!H:K,2,FALSE)</f>
        <v>0</v>
      </c>
      <c r="B32" s="7">
        <f>VLOOKUP(C32,SKUs!H:K,3,FALSE)</f>
        <v>0</v>
      </c>
      <c r="C32" s="10" t="s">
        <v>21</v>
      </c>
      <c r="D32" s="11"/>
      <c r="E32" s="8">
        <f>VLOOKUP(C32,SKUs!H:K,4,FALSE)</f>
        <v>0</v>
      </c>
      <c r="F32" s="12"/>
    </row>
    <row r="33" spans="1:6" x14ac:dyDescent="0.35">
      <c r="A33" s="7">
        <f>VLOOKUP(C33,SKUs!H:K,2,FALSE)</f>
        <v>0</v>
      </c>
      <c r="B33" s="7">
        <f>VLOOKUP(C33,SKUs!H:K,3,FALSE)</f>
        <v>0</v>
      </c>
      <c r="C33" s="10" t="s">
        <v>21</v>
      </c>
      <c r="D33" s="11"/>
      <c r="E33" s="8">
        <f>VLOOKUP(C33,SKUs!H:K,4,FALSE)</f>
        <v>0</v>
      </c>
      <c r="F33" s="12"/>
    </row>
    <row r="34" spans="1:6" x14ac:dyDescent="0.35">
      <c r="A34" s="7">
        <f>VLOOKUP(C34,SKUs!H:K,2,FALSE)</f>
        <v>0</v>
      </c>
      <c r="B34" s="7">
        <f>VLOOKUP(C34,SKUs!H:K,3,FALSE)</f>
        <v>0</v>
      </c>
      <c r="C34" s="10" t="s">
        <v>21</v>
      </c>
      <c r="D34" s="11"/>
      <c r="E34" s="8">
        <f>VLOOKUP(C34,SKUs!H:K,4,FALSE)</f>
        <v>0</v>
      </c>
      <c r="F34" s="12"/>
    </row>
    <row r="35" spans="1:6" x14ac:dyDescent="0.35">
      <c r="A35" s="7">
        <f>VLOOKUP(C35,SKUs!H:K,2,FALSE)</f>
        <v>0</v>
      </c>
      <c r="B35" s="7">
        <f>VLOOKUP(C35,SKUs!H:K,3,FALSE)</f>
        <v>0</v>
      </c>
      <c r="C35" s="10" t="s">
        <v>21</v>
      </c>
      <c r="D35" s="11"/>
      <c r="E35" s="8">
        <f>VLOOKUP(C35,SKUs!H:K,4,FALSE)</f>
        <v>0</v>
      </c>
      <c r="F35" s="12"/>
    </row>
    <row r="36" spans="1:6" x14ac:dyDescent="0.35">
      <c r="A36" s="7">
        <f>VLOOKUP(C36,SKUs!H:K,2,FALSE)</f>
        <v>0</v>
      </c>
      <c r="B36" s="7">
        <f>VLOOKUP(C36,SKUs!H:K,3,FALSE)</f>
        <v>0</v>
      </c>
      <c r="C36" s="10" t="s">
        <v>21</v>
      </c>
      <c r="D36" s="11"/>
      <c r="E36" s="8">
        <f>VLOOKUP(C36,SKUs!H:K,4,FALSE)</f>
        <v>0</v>
      </c>
      <c r="F36" s="12"/>
    </row>
    <row r="37" spans="1:6" x14ac:dyDescent="0.35">
      <c r="A37" s="7">
        <f>VLOOKUP(C37,SKUs!H:K,2,FALSE)</f>
        <v>0</v>
      </c>
      <c r="B37" s="7">
        <f>VLOOKUP(C37,SKUs!H:K,3,FALSE)</f>
        <v>0</v>
      </c>
      <c r="C37" s="10" t="s">
        <v>21</v>
      </c>
      <c r="D37" s="11"/>
      <c r="E37" s="8">
        <f>VLOOKUP(C37,SKUs!H:K,4,FALSE)</f>
        <v>0</v>
      </c>
      <c r="F37" s="12"/>
    </row>
    <row r="38" spans="1:6" x14ac:dyDescent="0.35">
      <c r="A38" s="7">
        <f>VLOOKUP(C38,SKUs!H:K,2,FALSE)</f>
        <v>0</v>
      </c>
      <c r="B38" s="7">
        <f>VLOOKUP(C38,SKUs!H:K,3,FALSE)</f>
        <v>0</v>
      </c>
      <c r="C38" s="10" t="s">
        <v>21</v>
      </c>
      <c r="D38" s="11"/>
      <c r="E38" s="8">
        <f>VLOOKUP(C38,SKUs!H:K,4,FALSE)</f>
        <v>0</v>
      </c>
      <c r="F38" s="12"/>
    </row>
    <row r="39" spans="1:6" x14ac:dyDescent="0.35">
      <c r="A39" s="7">
        <f>VLOOKUP(C39,SKUs!H:K,2,FALSE)</f>
        <v>0</v>
      </c>
      <c r="B39" s="7">
        <f>VLOOKUP(C39,SKUs!H:K,3,FALSE)</f>
        <v>0</v>
      </c>
      <c r="C39" s="10" t="s">
        <v>21</v>
      </c>
      <c r="D39" s="11"/>
      <c r="E39" s="8">
        <f>VLOOKUP(C39,SKUs!H:K,4,FALSE)</f>
        <v>0</v>
      </c>
      <c r="F39" s="12"/>
    </row>
    <row r="40" spans="1:6" x14ac:dyDescent="0.35">
      <c r="A40" s="7">
        <f>VLOOKUP(C40,SKUs!H:K,2,FALSE)</f>
        <v>0</v>
      </c>
      <c r="B40" s="7">
        <f>VLOOKUP(C40,SKUs!H:K,3,FALSE)</f>
        <v>0</v>
      </c>
      <c r="C40" s="10" t="s">
        <v>21</v>
      </c>
      <c r="D40" s="11"/>
      <c r="E40" s="8">
        <f>VLOOKUP(C40,SKUs!H:K,4,FALSE)</f>
        <v>0</v>
      </c>
      <c r="F40" s="12"/>
    </row>
    <row r="41" spans="1:6" x14ac:dyDescent="0.35">
      <c r="A41" s="7">
        <f>VLOOKUP(C41,SKUs!H:K,2,FALSE)</f>
        <v>0</v>
      </c>
      <c r="B41" s="7">
        <f>VLOOKUP(C41,SKUs!H:K,3,FALSE)</f>
        <v>0</v>
      </c>
      <c r="C41" s="10" t="s">
        <v>21</v>
      </c>
      <c r="D41" s="11"/>
      <c r="E41" s="8">
        <f>VLOOKUP(C41,SKUs!H:K,4,FALSE)</f>
        <v>0</v>
      </c>
      <c r="F41" s="12"/>
    </row>
    <row r="42" spans="1:6" x14ac:dyDescent="0.35">
      <c r="A42" s="7">
        <f>VLOOKUP(C42,SKUs!H:K,2,FALSE)</f>
        <v>0</v>
      </c>
      <c r="B42" s="7">
        <f>VLOOKUP(C42,SKUs!H:K,3,FALSE)</f>
        <v>0</v>
      </c>
      <c r="C42" s="10" t="s">
        <v>21</v>
      </c>
      <c r="D42" s="11"/>
      <c r="E42" s="8">
        <f>VLOOKUP(C42,SKUs!H:K,4,FALSE)</f>
        <v>0</v>
      </c>
      <c r="F42" s="12"/>
    </row>
    <row r="43" spans="1:6" x14ac:dyDescent="0.35">
      <c r="A43" s="7">
        <f>VLOOKUP(C43,SKUs!H:K,2,FALSE)</f>
        <v>0</v>
      </c>
      <c r="B43" s="7">
        <f>VLOOKUP(C43,SKUs!H:K,3,FALSE)</f>
        <v>0</v>
      </c>
      <c r="C43" s="10" t="s">
        <v>21</v>
      </c>
      <c r="D43" s="11"/>
      <c r="E43" s="8">
        <f>VLOOKUP(C43,SKUs!H:K,4,FALSE)</f>
        <v>0</v>
      </c>
      <c r="F43" s="12"/>
    </row>
    <row r="44" spans="1:6" x14ac:dyDescent="0.35">
      <c r="A44" s="7">
        <f>VLOOKUP(C44,SKUs!H:K,2,FALSE)</f>
        <v>0</v>
      </c>
      <c r="B44" s="7">
        <f>VLOOKUP(C44,SKUs!H:K,3,FALSE)</f>
        <v>0</v>
      </c>
      <c r="C44" s="10" t="s">
        <v>21</v>
      </c>
      <c r="D44" s="11"/>
      <c r="E44" s="8">
        <f>VLOOKUP(C44,SKUs!H:K,4,FALSE)</f>
        <v>0</v>
      </c>
      <c r="F44" s="12"/>
    </row>
    <row r="45" spans="1:6" x14ac:dyDescent="0.35">
      <c r="A45" s="7">
        <f>VLOOKUP(C45,SKUs!H:K,2,FALSE)</f>
        <v>0</v>
      </c>
      <c r="B45" s="7">
        <f>VLOOKUP(C45,SKUs!H:K,3,FALSE)</f>
        <v>0</v>
      </c>
      <c r="C45" s="10" t="s">
        <v>21</v>
      </c>
      <c r="D45" s="11"/>
      <c r="E45" s="8">
        <f>VLOOKUP(C45,SKUs!H:K,4,FALSE)</f>
        <v>0</v>
      </c>
      <c r="F45" s="12"/>
    </row>
    <row r="46" spans="1:6" x14ac:dyDescent="0.35">
      <c r="A46" s="7">
        <f>VLOOKUP(C46,SKUs!H:K,2,FALSE)</f>
        <v>0</v>
      </c>
      <c r="B46" s="7">
        <f>VLOOKUP(C46,SKUs!H:K,3,FALSE)</f>
        <v>0</v>
      </c>
      <c r="C46" s="10" t="s">
        <v>21</v>
      </c>
      <c r="D46" s="11"/>
      <c r="E46" s="8">
        <f>VLOOKUP(C46,SKUs!H:K,4,FALSE)</f>
        <v>0</v>
      </c>
      <c r="F46" s="12"/>
    </row>
    <row r="47" spans="1:6" x14ac:dyDescent="0.35">
      <c r="A47" s="7">
        <f>VLOOKUP(C47,SKUs!H:K,2,FALSE)</f>
        <v>0</v>
      </c>
      <c r="B47" s="7">
        <f>VLOOKUP(C47,SKUs!H:K,3,FALSE)</f>
        <v>0</v>
      </c>
      <c r="C47" s="10" t="s">
        <v>21</v>
      </c>
      <c r="D47" s="11"/>
      <c r="E47" s="8">
        <f>VLOOKUP(C47,SKUs!H:K,4,FALSE)</f>
        <v>0</v>
      </c>
      <c r="F47" s="12"/>
    </row>
    <row r="48" spans="1:6" x14ac:dyDescent="0.35">
      <c r="A48" s="7">
        <f>VLOOKUP(C48,SKUs!H:K,2,FALSE)</f>
        <v>0</v>
      </c>
      <c r="B48" s="7">
        <f>VLOOKUP(C48,SKUs!H:K,3,FALSE)</f>
        <v>0</v>
      </c>
      <c r="C48" s="10" t="s">
        <v>21</v>
      </c>
      <c r="D48" s="11"/>
      <c r="E48" s="8">
        <f>VLOOKUP(C48,SKUs!H:K,4,FALSE)</f>
        <v>0</v>
      </c>
      <c r="F48" s="12"/>
    </row>
    <row r="49" spans="1:6" x14ac:dyDescent="0.35">
      <c r="A49" s="7">
        <f>VLOOKUP(C49,SKUs!H:K,2,FALSE)</f>
        <v>0</v>
      </c>
      <c r="B49" s="7">
        <f>VLOOKUP(C49,SKUs!H:K,3,FALSE)</f>
        <v>0</v>
      </c>
      <c r="C49" s="10" t="s">
        <v>21</v>
      </c>
      <c r="D49" s="11"/>
      <c r="E49" s="8">
        <f>VLOOKUP(C49,SKUs!H:K,4,FALSE)</f>
        <v>0</v>
      </c>
      <c r="F49" s="12"/>
    </row>
    <row r="50" spans="1:6" x14ac:dyDescent="0.35">
      <c r="A50" s="7">
        <f>VLOOKUP(C50,SKUs!H:K,2,FALSE)</f>
        <v>0</v>
      </c>
      <c r="B50" s="7">
        <f>VLOOKUP(C50,SKUs!H:K,3,FALSE)</f>
        <v>0</v>
      </c>
      <c r="C50" s="10" t="s">
        <v>21</v>
      </c>
      <c r="D50" s="11"/>
      <c r="E50" s="8">
        <f>VLOOKUP(C50,SKUs!H:K,4,FALSE)</f>
        <v>0</v>
      </c>
      <c r="F50" s="12"/>
    </row>
    <row r="51" spans="1:6" x14ac:dyDescent="0.35">
      <c r="A51" s="7">
        <f>VLOOKUP(C51,SKUs!H:K,2,FALSE)</f>
        <v>0</v>
      </c>
      <c r="B51" s="7">
        <f>VLOOKUP(C51,SKUs!H:K,3,FALSE)</f>
        <v>0</v>
      </c>
      <c r="C51" s="10" t="s">
        <v>21</v>
      </c>
      <c r="D51" s="11"/>
      <c r="E51" s="8">
        <f>VLOOKUP(C51,SKUs!H:K,4,FALSE)</f>
        <v>0</v>
      </c>
      <c r="F51" s="12"/>
    </row>
    <row r="52" spans="1:6" x14ac:dyDescent="0.35">
      <c r="A52" s="7">
        <f>VLOOKUP(C52,SKUs!H:K,2,FALSE)</f>
        <v>0</v>
      </c>
      <c r="B52" s="7">
        <f>VLOOKUP(C52,SKUs!H:K,3,FALSE)</f>
        <v>0</v>
      </c>
      <c r="C52" s="10" t="s">
        <v>21</v>
      </c>
      <c r="D52" s="11"/>
      <c r="E52" s="8">
        <f>VLOOKUP(C52,SKUs!H:K,4,FALSE)</f>
        <v>0</v>
      </c>
      <c r="F52" s="12"/>
    </row>
    <row r="53" spans="1:6" x14ac:dyDescent="0.35">
      <c r="A53" s="7">
        <f>VLOOKUP(C53,SKUs!H:K,2,FALSE)</f>
        <v>0</v>
      </c>
      <c r="B53" s="7">
        <f>VLOOKUP(C53,SKUs!H:K,3,FALSE)</f>
        <v>0</v>
      </c>
      <c r="C53" s="10" t="s">
        <v>21</v>
      </c>
      <c r="D53" s="11"/>
      <c r="E53" s="8">
        <f>VLOOKUP(C53,SKUs!H:K,4,FALSE)</f>
        <v>0</v>
      </c>
      <c r="F53" s="12"/>
    </row>
    <row r="54" spans="1:6" x14ac:dyDescent="0.35">
      <c r="A54" s="7">
        <f>VLOOKUP(C54,SKUs!H:K,2,FALSE)</f>
        <v>0</v>
      </c>
      <c r="B54" s="7">
        <f>VLOOKUP(C54,SKUs!H:K,3,FALSE)</f>
        <v>0</v>
      </c>
      <c r="C54" s="10" t="s">
        <v>21</v>
      </c>
      <c r="D54" s="11"/>
      <c r="E54" s="8">
        <f>VLOOKUP(C54,SKUs!H:K,4,FALSE)</f>
        <v>0</v>
      </c>
      <c r="F54" s="12"/>
    </row>
    <row r="55" spans="1:6" x14ac:dyDescent="0.35">
      <c r="A55" s="7">
        <f>VLOOKUP(C55,SKUs!H:K,2,FALSE)</f>
        <v>0</v>
      </c>
      <c r="B55" s="7">
        <f>VLOOKUP(C55,SKUs!H:K,3,FALSE)</f>
        <v>0</v>
      </c>
      <c r="C55" s="10" t="s">
        <v>21</v>
      </c>
      <c r="D55" s="11"/>
      <c r="E55" s="8">
        <f>VLOOKUP(C55,SKUs!H:K,4,FALSE)</f>
        <v>0</v>
      </c>
      <c r="F55" s="12"/>
    </row>
    <row r="56" spans="1:6" x14ac:dyDescent="0.35">
      <c r="A56" s="7">
        <f>VLOOKUP(C56,SKUs!H:K,2,FALSE)</f>
        <v>0</v>
      </c>
      <c r="B56" s="7">
        <f>VLOOKUP(C56,SKUs!H:K,3,FALSE)</f>
        <v>0</v>
      </c>
      <c r="C56" s="10" t="s">
        <v>21</v>
      </c>
      <c r="D56" s="11"/>
      <c r="E56" s="8">
        <f>VLOOKUP(C56,SKUs!H:K,4,FALSE)</f>
        <v>0</v>
      </c>
      <c r="F56" s="12"/>
    </row>
    <row r="57" spans="1:6" x14ac:dyDescent="0.35">
      <c r="A57" s="7">
        <f>VLOOKUP(C57,SKUs!H:K,2,FALSE)</f>
        <v>0</v>
      </c>
      <c r="B57" s="7">
        <f>VLOOKUP(C57,SKUs!H:K,3,FALSE)</f>
        <v>0</v>
      </c>
      <c r="C57" s="10" t="s">
        <v>21</v>
      </c>
      <c r="D57" s="11"/>
      <c r="E57" s="8">
        <f>VLOOKUP(C57,SKUs!H:K,4,FALSE)</f>
        <v>0</v>
      </c>
      <c r="F57" s="12"/>
    </row>
    <row r="58" spans="1:6" x14ac:dyDescent="0.35">
      <c r="A58" s="7">
        <f>VLOOKUP(C58,SKUs!H:K,2,FALSE)</f>
        <v>0</v>
      </c>
      <c r="B58" s="7">
        <f>VLOOKUP(C58,SKUs!H:K,3,FALSE)</f>
        <v>0</v>
      </c>
      <c r="C58" s="10" t="s">
        <v>21</v>
      </c>
      <c r="D58" s="11"/>
      <c r="E58" s="8">
        <f>VLOOKUP(C58,SKUs!H:K,4,FALSE)</f>
        <v>0</v>
      </c>
      <c r="F58" s="12"/>
    </row>
    <row r="59" spans="1:6" x14ac:dyDescent="0.35">
      <c r="A59" s="7">
        <f>VLOOKUP(C59,SKUs!H:K,2,FALSE)</f>
        <v>0</v>
      </c>
      <c r="B59" s="7">
        <f>VLOOKUP(C59,SKUs!H:K,3,FALSE)</f>
        <v>0</v>
      </c>
      <c r="C59" s="10" t="s">
        <v>21</v>
      </c>
      <c r="D59" s="11"/>
      <c r="E59" s="8">
        <f>VLOOKUP(C59,SKUs!H:K,4,FALSE)</f>
        <v>0</v>
      </c>
      <c r="F59" s="12"/>
    </row>
    <row r="60" spans="1:6" x14ac:dyDescent="0.35">
      <c r="A60" s="7">
        <f>VLOOKUP(C60,SKUs!H:K,2,FALSE)</f>
        <v>0</v>
      </c>
      <c r="B60" s="7">
        <f>VLOOKUP(C60,SKUs!H:K,3,FALSE)</f>
        <v>0</v>
      </c>
      <c r="C60" s="10" t="s">
        <v>21</v>
      </c>
      <c r="D60" s="11"/>
      <c r="E60" s="8">
        <f>VLOOKUP(C60,SKUs!H:K,4,FALSE)</f>
        <v>0</v>
      </c>
      <c r="F60" s="12"/>
    </row>
    <row r="61" spans="1:6" x14ac:dyDescent="0.35">
      <c r="A61" s="7">
        <f>VLOOKUP(C61,SKUs!H:K,2,FALSE)</f>
        <v>0</v>
      </c>
      <c r="B61" s="7">
        <f>VLOOKUP(C61,SKUs!H:K,3,FALSE)</f>
        <v>0</v>
      </c>
      <c r="C61" s="10" t="s">
        <v>21</v>
      </c>
      <c r="D61" s="11"/>
      <c r="E61" s="8">
        <f>VLOOKUP(C61,SKUs!H:K,4,FALSE)</f>
        <v>0</v>
      </c>
      <c r="F61" s="12"/>
    </row>
    <row r="62" spans="1:6" x14ac:dyDescent="0.35">
      <c r="A62" s="7">
        <f>VLOOKUP(C62,SKUs!H:K,2,FALSE)</f>
        <v>0</v>
      </c>
      <c r="B62" s="7">
        <f>VLOOKUP(C62,SKUs!H:K,3,FALSE)</f>
        <v>0</v>
      </c>
      <c r="C62" s="10" t="s">
        <v>21</v>
      </c>
      <c r="D62" s="11"/>
      <c r="E62" s="8">
        <f>VLOOKUP(C62,SKUs!H:K,4,FALSE)</f>
        <v>0</v>
      </c>
      <c r="F62" s="12"/>
    </row>
    <row r="63" spans="1:6" x14ac:dyDescent="0.35">
      <c r="A63" s="7">
        <f>VLOOKUP(C63,SKUs!H:K,2,FALSE)</f>
        <v>0</v>
      </c>
      <c r="B63" s="7">
        <f>VLOOKUP(C63,SKUs!H:K,3,FALSE)</f>
        <v>0</v>
      </c>
      <c r="C63" s="10" t="s">
        <v>21</v>
      </c>
      <c r="D63" s="11"/>
      <c r="E63" s="8">
        <f>VLOOKUP(C63,SKUs!H:K,4,FALSE)</f>
        <v>0</v>
      </c>
      <c r="F63" s="12"/>
    </row>
    <row r="64" spans="1:6" x14ac:dyDescent="0.35">
      <c r="A64" s="7">
        <f>VLOOKUP(C64,SKUs!H:K,2,FALSE)</f>
        <v>0</v>
      </c>
      <c r="B64" s="7">
        <f>VLOOKUP(C64,SKUs!H:K,3,FALSE)</f>
        <v>0</v>
      </c>
      <c r="C64" s="10" t="s">
        <v>21</v>
      </c>
      <c r="D64" s="11"/>
      <c r="E64" s="8">
        <f>VLOOKUP(C64,SKUs!H:K,4,FALSE)</f>
        <v>0</v>
      </c>
      <c r="F64" s="12"/>
    </row>
    <row r="65" spans="1:6" x14ac:dyDescent="0.35">
      <c r="A65" s="7">
        <f>VLOOKUP(C65,SKUs!H:K,2,FALSE)</f>
        <v>0</v>
      </c>
      <c r="B65" s="7">
        <f>VLOOKUP(C65,SKUs!H:K,3,FALSE)</f>
        <v>0</v>
      </c>
      <c r="C65" s="10" t="s">
        <v>21</v>
      </c>
      <c r="D65" s="11"/>
      <c r="E65" s="8">
        <f>VLOOKUP(C65,SKUs!H:K,4,FALSE)</f>
        <v>0</v>
      </c>
      <c r="F65" s="12"/>
    </row>
    <row r="66" spans="1:6" x14ac:dyDescent="0.35">
      <c r="A66" s="7">
        <f>VLOOKUP(C66,SKUs!H:K,2,FALSE)</f>
        <v>0</v>
      </c>
      <c r="B66" s="7">
        <f>VLOOKUP(C66,SKUs!H:K,3,FALSE)</f>
        <v>0</v>
      </c>
      <c r="C66" s="10" t="s">
        <v>21</v>
      </c>
      <c r="D66" s="11"/>
      <c r="E66" s="8">
        <f>VLOOKUP(C66,SKUs!H:K,4,FALSE)</f>
        <v>0</v>
      </c>
      <c r="F66" s="12"/>
    </row>
    <row r="67" spans="1:6" x14ac:dyDescent="0.35">
      <c r="A67" s="7">
        <f>VLOOKUP(C67,SKUs!H:K,2,FALSE)</f>
        <v>0</v>
      </c>
      <c r="B67" s="7">
        <f>VLOOKUP(C67,SKUs!H:K,3,FALSE)</f>
        <v>0</v>
      </c>
      <c r="C67" s="10" t="s">
        <v>21</v>
      </c>
      <c r="D67" s="11"/>
      <c r="E67" s="8">
        <f>VLOOKUP(C67,SKUs!H:K,4,FALSE)</f>
        <v>0</v>
      </c>
      <c r="F67" s="12"/>
    </row>
    <row r="68" spans="1:6" x14ac:dyDescent="0.35">
      <c r="A68" s="7">
        <f>VLOOKUP(C68,SKUs!H:K,2,FALSE)</f>
        <v>0</v>
      </c>
      <c r="B68" s="7">
        <f>VLOOKUP(C68,SKUs!H:K,3,FALSE)</f>
        <v>0</v>
      </c>
      <c r="C68" s="10" t="s">
        <v>21</v>
      </c>
      <c r="D68" s="11"/>
      <c r="E68" s="8">
        <f>VLOOKUP(C68,SKUs!H:K,4,FALSE)</f>
        <v>0</v>
      </c>
      <c r="F68" s="12"/>
    </row>
    <row r="69" spans="1:6" x14ac:dyDescent="0.35">
      <c r="A69" s="7">
        <f>VLOOKUP(C69,SKUs!H:K,2,FALSE)</f>
        <v>0</v>
      </c>
      <c r="B69" s="7">
        <f>VLOOKUP(C69,SKUs!H:K,3,FALSE)</f>
        <v>0</v>
      </c>
      <c r="C69" s="10" t="s">
        <v>21</v>
      </c>
      <c r="D69" s="11"/>
      <c r="E69" s="8">
        <f>VLOOKUP(C69,SKUs!H:K,4,FALSE)</f>
        <v>0</v>
      </c>
      <c r="F69" s="12"/>
    </row>
    <row r="70" spans="1:6" x14ac:dyDescent="0.35">
      <c r="A70" s="7">
        <f>VLOOKUP(C70,SKUs!H:K,2,FALSE)</f>
        <v>0</v>
      </c>
      <c r="B70" s="7">
        <f>VLOOKUP(C70,SKUs!H:K,3,FALSE)</f>
        <v>0</v>
      </c>
      <c r="C70" s="10" t="s">
        <v>21</v>
      </c>
      <c r="D70" s="11"/>
      <c r="E70" s="8">
        <f>VLOOKUP(C70,SKUs!H:K,4,FALSE)</f>
        <v>0</v>
      </c>
      <c r="F70" s="12"/>
    </row>
    <row r="71" spans="1:6" x14ac:dyDescent="0.35">
      <c r="A71" s="7">
        <f>VLOOKUP(C71,SKUs!H:K,2,FALSE)</f>
        <v>0</v>
      </c>
      <c r="B71" s="7">
        <f>VLOOKUP(C71,SKUs!H:K,3,FALSE)</f>
        <v>0</v>
      </c>
      <c r="C71" s="10" t="s">
        <v>21</v>
      </c>
      <c r="D71" s="11"/>
      <c r="E71" s="8">
        <f>VLOOKUP(C71,SKUs!H:K,4,FALSE)</f>
        <v>0</v>
      </c>
      <c r="F71" s="12"/>
    </row>
    <row r="72" spans="1:6" x14ac:dyDescent="0.35">
      <c r="A72" s="7">
        <f>VLOOKUP(C72,SKUs!H:K,2,FALSE)</f>
        <v>0</v>
      </c>
      <c r="B72" s="7">
        <f>VLOOKUP(C72,SKUs!H:K,3,FALSE)</f>
        <v>0</v>
      </c>
      <c r="C72" s="10" t="s">
        <v>21</v>
      </c>
      <c r="D72" s="11"/>
      <c r="E72" s="8">
        <f>VLOOKUP(C72,SKUs!H:K,4,FALSE)</f>
        <v>0</v>
      </c>
      <c r="F72" s="12"/>
    </row>
    <row r="73" spans="1:6" x14ac:dyDescent="0.35">
      <c r="A73" s="7">
        <f>VLOOKUP(C73,SKUs!H:K,2,FALSE)</f>
        <v>0</v>
      </c>
      <c r="B73" s="7">
        <f>VLOOKUP(C73,SKUs!H:K,3,FALSE)</f>
        <v>0</v>
      </c>
      <c r="C73" s="10" t="s">
        <v>21</v>
      </c>
      <c r="D73" s="11"/>
      <c r="E73" s="8">
        <f>VLOOKUP(C73,SKUs!H:K,4,FALSE)</f>
        <v>0</v>
      </c>
      <c r="F73" s="12"/>
    </row>
    <row r="74" spans="1:6" x14ac:dyDescent="0.35">
      <c r="A74" s="7">
        <f>VLOOKUP(C74,SKUs!H:K,2,FALSE)</f>
        <v>0</v>
      </c>
      <c r="B74" s="7">
        <f>VLOOKUP(C74,SKUs!H:K,3,FALSE)</f>
        <v>0</v>
      </c>
      <c r="C74" s="10" t="s">
        <v>21</v>
      </c>
      <c r="D74" s="11"/>
      <c r="E74" s="8">
        <f>VLOOKUP(C74,SKUs!H:K,4,FALSE)</f>
        <v>0</v>
      </c>
      <c r="F74" s="12"/>
    </row>
    <row r="75" spans="1:6" x14ac:dyDescent="0.35">
      <c r="A75" s="7">
        <f>VLOOKUP(C75,SKUs!H:K,2,FALSE)</f>
        <v>0</v>
      </c>
      <c r="B75" s="7">
        <f>VLOOKUP(C75,SKUs!H:K,3,FALSE)</f>
        <v>0</v>
      </c>
      <c r="C75" s="10" t="s">
        <v>21</v>
      </c>
      <c r="D75" s="11"/>
      <c r="E75" s="8">
        <f>VLOOKUP(C75,SKUs!H:K,4,FALSE)</f>
        <v>0</v>
      </c>
      <c r="F75" s="12"/>
    </row>
    <row r="76" spans="1:6" x14ac:dyDescent="0.35">
      <c r="A76" s="7">
        <f>VLOOKUP(C76,SKUs!H:K,2,FALSE)</f>
        <v>0</v>
      </c>
      <c r="B76" s="7">
        <f>VLOOKUP(C76,SKUs!H:K,3,FALSE)</f>
        <v>0</v>
      </c>
      <c r="C76" s="10" t="s">
        <v>21</v>
      </c>
      <c r="D76" s="11"/>
      <c r="E76" s="8">
        <f>VLOOKUP(C76,SKUs!H:K,4,FALSE)</f>
        <v>0</v>
      </c>
      <c r="F76" s="12"/>
    </row>
    <row r="77" spans="1:6" x14ac:dyDescent="0.35">
      <c r="A77" s="7">
        <f>VLOOKUP(C77,SKUs!H:K,2,FALSE)</f>
        <v>0</v>
      </c>
      <c r="B77" s="7">
        <f>VLOOKUP(C77,SKUs!H:K,3,FALSE)</f>
        <v>0</v>
      </c>
      <c r="C77" s="10" t="s">
        <v>21</v>
      </c>
      <c r="D77" s="11"/>
      <c r="E77" s="8">
        <f>VLOOKUP(C77,SKUs!H:K,4,FALSE)</f>
        <v>0</v>
      </c>
      <c r="F77" s="12"/>
    </row>
    <row r="78" spans="1:6" x14ac:dyDescent="0.35">
      <c r="A78" s="7">
        <f>VLOOKUP(C78,SKUs!H:K,2,FALSE)</f>
        <v>0</v>
      </c>
      <c r="B78" s="7">
        <f>VLOOKUP(C78,SKUs!H:K,3,FALSE)</f>
        <v>0</v>
      </c>
      <c r="C78" s="10" t="s">
        <v>21</v>
      </c>
      <c r="D78" s="11"/>
      <c r="E78" s="8">
        <f>VLOOKUP(C78,SKUs!H:K,4,FALSE)</f>
        <v>0</v>
      </c>
      <c r="F78" s="12"/>
    </row>
    <row r="79" spans="1:6" x14ac:dyDescent="0.35">
      <c r="A79" s="7">
        <f>VLOOKUP(C79,SKUs!H:K,2,FALSE)</f>
        <v>0</v>
      </c>
      <c r="B79" s="7">
        <f>VLOOKUP(C79,SKUs!H:K,3,FALSE)</f>
        <v>0</v>
      </c>
      <c r="C79" s="10" t="s">
        <v>21</v>
      </c>
      <c r="D79" s="11"/>
      <c r="E79" s="8">
        <f>VLOOKUP(C79,SKUs!H:K,4,FALSE)</f>
        <v>0</v>
      </c>
      <c r="F79" s="12"/>
    </row>
    <row r="80" spans="1:6" x14ac:dyDescent="0.35">
      <c r="A80" s="7">
        <f>VLOOKUP(C80,SKUs!H:K,2,FALSE)</f>
        <v>0</v>
      </c>
      <c r="B80" s="7">
        <f>VLOOKUP(C80,SKUs!H:K,3,FALSE)</f>
        <v>0</v>
      </c>
      <c r="C80" s="10" t="s">
        <v>21</v>
      </c>
      <c r="D80" s="11"/>
      <c r="E80" s="8">
        <f>VLOOKUP(C80,SKUs!H:K,4,FALSE)</f>
        <v>0</v>
      </c>
      <c r="F80" s="12"/>
    </row>
    <row r="81" spans="1:6" x14ac:dyDescent="0.35">
      <c r="A81" s="7">
        <f>VLOOKUP(C81,SKUs!H:K,2,FALSE)</f>
        <v>0</v>
      </c>
      <c r="B81" s="7">
        <f>VLOOKUP(C81,SKUs!H:K,3,FALSE)</f>
        <v>0</v>
      </c>
      <c r="C81" s="10" t="s">
        <v>21</v>
      </c>
      <c r="D81" s="11"/>
      <c r="E81" s="8">
        <f>VLOOKUP(C81,SKUs!H:K,4,FALSE)</f>
        <v>0</v>
      </c>
      <c r="F81" s="12"/>
    </row>
    <row r="82" spans="1:6" x14ac:dyDescent="0.35">
      <c r="A82" s="7">
        <f>VLOOKUP(C82,SKUs!H:K,2,FALSE)</f>
        <v>0</v>
      </c>
      <c r="B82" s="7">
        <f>VLOOKUP(C82,SKUs!H:K,3,FALSE)</f>
        <v>0</v>
      </c>
      <c r="C82" s="10" t="s">
        <v>21</v>
      </c>
      <c r="D82" s="11"/>
      <c r="E82" s="8">
        <f>VLOOKUP(C82,SKUs!H:K,4,FALSE)</f>
        <v>0</v>
      </c>
      <c r="F82" s="12"/>
    </row>
    <row r="83" spans="1:6" x14ac:dyDescent="0.35">
      <c r="A83" s="7">
        <f>VLOOKUP(C83,SKUs!H:K,2,FALSE)</f>
        <v>0</v>
      </c>
      <c r="B83" s="7">
        <f>VLOOKUP(C83,SKUs!H:K,3,FALSE)</f>
        <v>0</v>
      </c>
      <c r="C83" s="10" t="s">
        <v>21</v>
      </c>
      <c r="D83" s="11"/>
      <c r="E83" s="8">
        <f>VLOOKUP(C83,SKUs!H:K,4,FALSE)</f>
        <v>0</v>
      </c>
      <c r="F83" s="12"/>
    </row>
    <row r="84" spans="1:6" x14ac:dyDescent="0.35">
      <c r="A84" s="7">
        <f>VLOOKUP(C84,SKUs!H:K,2,FALSE)</f>
        <v>0</v>
      </c>
      <c r="B84" s="7">
        <f>VLOOKUP(C84,SKUs!H:K,3,FALSE)</f>
        <v>0</v>
      </c>
      <c r="C84" s="10" t="s">
        <v>21</v>
      </c>
      <c r="D84" s="11"/>
      <c r="E84" s="8">
        <f>VLOOKUP(C84,SKUs!H:K,4,FALSE)</f>
        <v>0</v>
      </c>
      <c r="F84" s="12"/>
    </row>
    <row r="85" spans="1:6" x14ac:dyDescent="0.35">
      <c r="A85" s="7">
        <f>VLOOKUP(C85,SKUs!H:K,2,FALSE)</f>
        <v>0</v>
      </c>
      <c r="B85" s="7">
        <f>VLOOKUP(C85,SKUs!H:K,3,FALSE)</f>
        <v>0</v>
      </c>
      <c r="C85" s="10" t="s">
        <v>21</v>
      </c>
      <c r="D85" s="11"/>
      <c r="E85" s="8">
        <f>VLOOKUP(C85,SKUs!H:K,4,FALSE)</f>
        <v>0</v>
      </c>
      <c r="F85" s="12"/>
    </row>
    <row r="86" spans="1:6" x14ac:dyDescent="0.35">
      <c r="A86" s="7">
        <f>VLOOKUP(C86,SKUs!H:K,2,FALSE)</f>
        <v>0</v>
      </c>
      <c r="B86" s="7">
        <f>VLOOKUP(C86,SKUs!H:K,3,FALSE)</f>
        <v>0</v>
      </c>
      <c r="C86" s="10" t="s">
        <v>21</v>
      </c>
      <c r="D86" s="11"/>
      <c r="E86" s="8">
        <f>VLOOKUP(C86,SKUs!H:K,4,FALSE)</f>
        <v>0</v>
      </c>
      <c r="F86" s="12"/>
    </row>
    <row r="87" spans="1:6" x14ac:dyDescent="0.35">
      <c r="A87" s="7">
        <f>VLOOKUP(C87,SKUs!H:K,2,FALSE)</f>
        <v>0</v>
      </c>
      <c r="B87" s="7">
        <f>VLOOKUP(C87,SKUs!H:K,3,FALSE)</f>
        <v>0</v>
      </c>
      <c r="C87" s="10" t="s">
        <v>21</v>
      </c>
      <c r="D87" s="11"/>
      <c r="E87" s="8">
        <f>VLOOKUP(C87,SKUs!H:K,4,FALSE)</f>
        <v>0</v>
      </c>
      <c r="F87" s="12"/>
    </row>
    <row r="88" spans="1:6" x14ac:dyDescent="0.35">
      <c r="A88" s="7">
        <f>VLOOKUP(C88,SKUs!H:K,2,FALSE)</f>
        <v>0</v>
      </c>
      <c r="B88" s="7">
        <f>VLOOKUP(C88,SKUs!H:K,3,FALSE)</f>
        <v>0</v>
      </c>
      <c r="C88" s="10" t="s">
        <v>21</v>
      </c>
      <c r="D88" s="11"/>
      <c r="E88" s="8">
        <f>VLOOKUP(C88,SKUs!H:K,4,FALSE)</f>
        <v>0</v>
      </c>
      <c r="F88" s="12"/>
    </row>
    <row r="89" spans="1:6" x14ac:dyDescent="0.35">
      <c r="A89" s="7">
        <f>VLOOKUP(C89,SKUs!H:K,2,FALSE)</f>
        <v>0</v>
      </c>
      <c r="B89" s="7">
        <f>VLOOKUP(C89,SKUs!H:K,3,FALSE)</f>
        <v>0</v>
      </c>
      <c r="C89" s="10" t="s">
        <v>21</v>
      </c>
      <c r="D89" s="11"/>
      <c r="E89" s="8">
        <f>VLOOKUP(C89,SKUs!H:K,4,FALSE)</f>
        <v>0</v>
      </c>
      <c r="F89" s="12"/>
    </row>
    <row r="90" spans="1:6" x14ac:dyDescent="0.35">
      <c r="A90" s="7">
        <f>VLOOKUP(C90,SKUs!H:K,2,FALSE)</f>
        <v>0</v>
      </c>
      <c r="B90" s="7">
        <f>VLOOKUP(C90,SKUs!H:K,3,FALSE)</f>
        <v>0</v>
      </c>
      <c r="C90" s="10" t="s">
        <v>21</v>
      </c>
      <c r="D90" s="11"/>
      <c r="E90" s="8">
        <f>VLOOKUP(C90,SKUs!H:K,4,FALSE)</f>
        <v>0</v>
      </c>
      <c r="F90" s="12"/>
    </row>
    <row r="91" spans="1:6" x14ac:dyDescent="0.35">
      <c r="A91" s="7">
        <f>VLOOKUP(C91,SKUs!H:K,2,FALSE)</f>
        <v>0</v>
      </c>
      <c r="B91" s="7">
        <f>VLOOKUP(C91,SKUs!H:K,3,FALSE)</f>
        <v>0</v>
      </c>
      <c r="C91" s="10" t="s">
        <v>21</v>
      </c>
      <c r="D91" s="11"/>
      <c r="E91" s="8">
        <f>VLOOKUP(C91,SKUs!H:K,4,FALSE)</f>
        <v>0</v>
      </c>
      <c r="F91" s="12"/>
    </row>
    <row r="92" spans="1:6" x14ac:dyDescent="0.35">
      <c r="A92" s="7">
        <f>VLOOKUP(C92,SKUs!H:K,2,FALSE)</f>
        <v>0</v>
      </c>
      <c r="B92" s="7">
        <f>VLOOKUP(C92,SKUs!H:K,3,FALSE)</f>
        <v>0</v>
      </c>
      <c r="C92" s="10" t="s">
        <v>21</v>
      </c>
      <c r="D92" s="11"/>
      <c r="E92" s="8">
        <f>VLOOKUP(C92,SKUs!H:K,4,FALSE)</f>
        <v>0</v>
      </c>
      <c r="F92" s="12"/>
    </row>
    <row r="93" spans="1:6" x14ac:dyDescent="0.35">
      <c r="A93" s="7">
        <f>VLOOKUP(C93,SKUs!H:K,2,FALSE)</f>
        <v>0</v>
      </c>
      <c r="B93" s="7">
        <f>VLOOKUP(C93,SKUs!H:K,3,FALSE)</f>
        <v>0</v>
      </c>
      <c r="C93" s="10" t="s">
        <v>21</v>
      </c>
      <c r="D93" s="11"/>
      <c r="E93" s="8">
        <f>VLOOKUP(C93,SKUs!H:K,4,FALSE)</f>
        <v>0</v>
      </c>
      <c r="F93" s="12"/>
    </row>
    <row r="94" spans="1:6" x14ac:dyDescent="0.35">
      <c r="A94" s="7">
        <f>VLOOKUP(C94,SKUs!H:K,2,FALSE)</f>
        <v>0</v>
      </c>
      <c r="B94" s="7">
        <f>VLOOKUP(C94,SKUs!H:K,3,FALSE)</f>
        <v>0</v>
      </c>
      <c r="C94" s="10" t="s">
        <v>21</v>
      </c>
      <c r="D94" s="11"/>
      <c r="E94" s="8">
        <f>VLOOKUP(C94,SKUs!H:K,4,FALSE)</f>
        <v>0</v>
      </c>
      <c r="F94" s="12"/>
    </row>
    <row r="95" spans="1:6" x14ac:dyDescent="0.35">
      <c r="A95" s="7">
        <f>VLOOKUP(C95,SKUs!H:K,2,FALSE)</f>
        <v>0</v>
      </c>
      <c r="B95" s="7">
        <f>VLOOKUP(C95,SKUs!H:K,3,FALSE)</f>
        <v>0</v>
      </c>
      <c r="C95" s="10" t="s">
        <v>21</v>
      </c>
      <c r="D95" s="11"/>
      <c r="E95" s="8">
        <f>VLOOKUP(C95,SKUs!H:K,4,FALSE)</f>
        <v>0</v>
      </c>
      <c r="F95" s="12"/>
    </row>
    <row r="96" spans="1:6" x14ac:dyDescent="0.35">
      <c r="A96" s="7">
        <f>VLOOKUP(C96,SKUs!H:K,2,FALSE)</f>
        <v>0</v>
      </c>
      <c r="B96" s="7">
        <f>VLOOKUP(C96,SKUs!H:K,3,FALSE)</f>
        <v>0</v>
      </c>
      <c r="C96" s="10" t="s">
        <v>21</v>
      </c>
      <c r="D96" s="11"/>
      <c r="E96" s="8">
        <f>VLOOKUP(C96,SKUs!H:K,4,FALSE)</f>
        <v>0</v>
      </c>
      <c r="F96" s="12"/>
    </row>
    <row r="97" spans="1:6" x14ac:dyDescent="0.35">
      <c r="A97" s="7">
        <f>VLOOKUP(C97,SKUs!H:K,2,FALSE)</f>
        <v>0</v>
      </c>
      <c r="B97" s="7">
        <f>VLOOKUP(C97,SKUs!H:K,3,FALSE)</f>
        <v>0</v>
      </c>
      <c r="C97" s="10" t="s">
        <v>21</v>
      </c>
      <c r="D97" s="11"/>
      <c r="E97" s="8">
        <f>VLOOKUP(C97,SKUs!H:K,4,FALSE)</f>
        <v>0</v>
      </c>
      <c r="F97" s="12"/>
    </row>
    <row r="98" spans="1:6" x14ac:dyDescent="0.35">
      <c r="A98" s="7">
        <f>VLOOKUP(C98,SKUs!H:K,2,FALSE)</f>
        <v>0</v>
      </c>
      <c r="B98" s="7">
        <f>VLOOKUP(C98,SKUs!H:K,3,FALSE)</f>
        <v>0</v>
      </c>
      <c r="C98" s="10" t="s">
        <v>21</v>
      </c>
      <c r="D98" s="11"/>
      <c r="E98" s="8">
        <f>VLOOKUP(C98,SKUs!H:K,4,FALSE)</f>
        <v>0</v>
      </c>
      <c r="F98" s="12"/>
    </row>
    <row r="99" spans="1:6" x14ac:dyDescent="0.35">
      <c r="A99" s="7">
        <f>VLOOKUP(C99,SKUs!H:K,2,FALSE)</f>
        <v>0</v>
      </c>
      <c r="B99" s="7">
        <f>VLOOKUP(C99,SKUs!H:K,3,FALSE)</f>
        <v>0</v>
      </c>
      <c r="C99" s="10" t="s">
        <v>21</v>
      </c>
      <c r="D99" s="11"/>
      <c r="E99" s="8">
        <f>VLOOKUP(C99,SKUs!H:K,4,FALSE)</f>
        <v>0</v>
      </c>
      <c r="F99" s="12"/>
    </row>
    <row r="100" spans="1:6" x14ac:dyDescent="0.35">
      <c r="A100" s="7">
        <f>VLOOKUP(C100,SKUs!H:K,2,FALSE)</f>
        <v>0</v>
      </c>
      <c r="B100" s="7">
        <f>VLOOKUP(C100,SKUs!H:K,3,FALSE)</f>
        <v>0</v>
      </c>
      <c r="C100" s="10" t="s">
        <v>21</v>
      </c>
      <c r="D100" s="11"/>
      <c r="E100" s="8">
        <f>VLOOKUP(C100,SKUs!H:K,4,FALSE)</f>
        <v>0</v>
      </c>
      <c r="F100" s="12"/>
    </row>
    <row r="101" spans="1:6" x14ac:dyDescent="0.35">
      <c r="A101" s="7">
        <f>VLOOKUP(C101,SKUs!H:K,2,FALSE)</f>
        <v>0</v>
      </c>
      <c r="B101" s="7">
        <f>VLOOKUP(C101,SKUs!H:K,3,FALSE)</f>
        <v>0</v>
      </c>
      <c r="C101" s="10" t="s">
        <v>21</v>
      </c>
      <c r="D101" s="11"/>
      <c r="E101" s="8">
        <f>VLOOKUP(C101,SKUs!H:K,4,FALSE)</f>
        <v>0</v>
      </c>
      <c r="F101" s="12"/>
    </row>
    <row r="102" spans="1:6" x14ac:dyDescent="0.35">
      <c r="A102" s="7">
        <f>VLOOKUP(C102,SKUs!H:K,2,FALSE)</f>
        <v>0</v>
      </c>
      <c r="B102" s="7">
        <f>VLOOKUP(C102,SKUs!H:K,3,FALSE)</f>
        <v>0</v>
      </c>
      <c r="C102" s="10" t="s">
        <v>21</v>
      </c>
      <c r="D102" s="11"/>
      <c r="E102" s="8">
        <f>VLOOKUP(C102,SKUs!H:K,4,FALSE)</f>
        <v>0</v>
      </c>
      <c r="F102" s="12"/>
    </row>
    <row r="103" spans="1:6" x14ac:dyDescent="0.35">
      <c r="A103" s="7">
        <f>VLOOKUP(C103,SKUs!H:K,2,FALSE)</f>
        <v>0</v>
      </c>
      <c r="B103" s="7">
        <f>VLOOKUP(C103,SKUs!H:K,3,FALSE)</f>
        <v>0</v>
      </c>
      <c r="C103" s="10" t="s">
        <v>21</v>
      </c>
      <c r="D103" s="11"/>
      <c r="E103" s="8">
        <f>VLOOKUP(C103,SKUs!H:K,4,FALSE)</f>
        <v>0</v>
      </c>
      <c r="F103" s="12"/>
    </row>
    <row r="104" spans="1:6" x14ac:dyDescent="0.35">
      <c r="A104" s="7">
        <f>VLOOKUP(C104,SKUs!H:K,2,FALSE)</f>
        <v>0</v>
      </c>
      <c r="B104" s="7">
        <f>VLOOKUP(C104,SKUs!H:K,3,FALSE)</f>
        <v>0</v>
      </c>
      <c r="C104" s="10" t="s">
        <v>21</v>
      </c>
      <c r="D104" s="11"/>
      <c r="E104" s="8">
        <f>VLOOKUP(C104,SKUs!H:K,4,FALSE)</f>
        <v>0</v>
      </c>
      <c r="F104" s="12"/>
    </row>
    <row r="105" spans="1:6" x14ac:dyDescent="0.35">
      <c r="A105" s="7">
        <f>VLOOKUP(C105,SKUs!H:K,2,FALSE)</f>
        <v>0</v>
      </c>
      <c r="B105" s="7">
        <f>VLOOKUP(C105,SKUs!H:K,3,FALSE)</f>
        <v>0</v>
      </c>
      <c r="C105" s="10" t="s">
        <v>21</v>
      </c>
      <c r="D105" s="11"/>
      <c r="E105" s="8">
        <f>VLOOKUP(C105,SKUs!H:K,4,FALSE)</f>
        <v>0</v>
      </c>
      <c r="F105" s="12"/>
    </row>
    <row r="106" spans="1:6" x14ac:dyDescent="0.35">
      <c r="A106" s="7">
        <f>VLOOKUP(C106,SKUs!H:K,2,FALSE)</f>
        <v>0</v>
      </c>
      <c r="B106" s="7">
        <f>VLOOKUP(C106,SKUs!H:K,3,FALSE)</f>
        <v>0</v>
      </c>
      <c r="C106" s="10" t="s">
        <v>21</v>
      </c>
      <c r="D106" s="11"/>
      <c r="E106" s="8">
        <f>VLOOKUP(C106,SKUs!H:K,4,FALSE)</f>
        <v>0</v>
      </c>
      <c r="F106" s="12"/>
    </row>
    <row r="107" spans="1:6" x14ac:dyDescent="0.35">
      <c r="A107" s="7">
        <f>VLOOKUP(C107,SKUs!H:K,2,FALSE)</f>
        <v>0</v>
      </c>
      <c r="B107" s="7">
        <f>VLOOKUP(C107,SKUs!H:K,3,FALSE)</f>
        <v>0</v>
      </c>
      <c r="C107" s="10" t="s">
        <v>21</v>
      </c>
      <c r="D107" s="11"/>
      <c r="E107" s="8">
        <f>VLOOKUP(C107,SKUs!H:K,4,FALSE)</f>
        <v>0</v>
      </c>
      <c r="F107" s="12"/>
    </row>
    <row r="108" spans="1:6" x14ac:dyDescent="0.35">
      <c r="A108" s="7">
        <f>VLOOKUP(C108,SKUs!H:K,2,FALSE)</f>
        <v>0</v>
      </c>
      <c r="B108" s="7">
        <f>VLOOKUP(C108,SKUs!H:K,3,FALSE)</f>
        <v>0</v>
      </c>
      <c r="C108" s="10" t="s">
        <v>21</v>
      </c>
      <c r="D108" s="11"/>
      <c r="E108" s="8">
        <f>VLOOKUP(C108,SKUs!H:K,4,FALSE)</f>
        <v>0</v>
      </c>
      <c r="F108" s="12"/>
    </row>
    <row r="109" spans="1:6" x14ac:dyDescent="0.35">
      <c r="A109" s="7">
        <f>VLOOKUP(C109,SKUs!H:K,2,FALSE)</f>
        <v>0</v>
      </c>
      <c r="B109" s="7">
        <f>VLOOKUP(C109,SKUs!H:K,3,FALSE)</f>
        <v>0</v>
      </c>
      <c r="C109" s="10" t="s">
        <v>21</v>
      </c>
      <c r="D109" s="11"/>
      <c r="E109" s="8">
        <f>VLOOKUP(C109,SKUs!H:K,4,FALSE)</f>
        <v>0</v>
      </c>
      <c r="F109" s="12"/>
    </row>
    <row r="110" spans="1:6" x14ac:dyDescent="0.35">
      <c r="A110" s="7">
        <f>VLOOKUP(C110,SKUs!H:K,2,FALSE)</f>
        <v>0</v>
      </c>
      <c r="B110" s="7">
        <f>VLOOKUP(C110,SKUs!H:K,3,FALSE)</f>
        <v>0</v>
      </c>
      <c r="C110" s="10" t="s">
        <v>21</v>
      </c>
      <c r="D110" s="11"/>
      <c r="E110" s="8">
        <f>VLOOKUP(C110,SKUs!H:K,4,FALSE)</f>
        <v>0</v>
      </c>
      <c r="F110" s="12"/>
    </row>
    <row r="111" spans="1:6" x14ac:dyDescent="0.35">
      <c r="A111" s="7">
        <f>VLOOKUP(C111,SKUs!H:K,2,FALSE)</f>
        <v>0</v>
      </c>
      <c r="B111" s="7">
        <f>VLOOKUP(C111,SKUs!H:K,3,FALSE)</f>
        <v>0</v>
      </c>
      <c r="C111" s="10" t="s">
        <v>21</v>
      </c>
      <c r="D111" s="11"/>
      <c r="E111" s="8">
        <f>VLOOKUP(C111,SKUs!H:K,4,FALSE)</f>
        <v>0</v>
      </c>
      <c r="F111" s="12"/>
    </row>
    <row r="112" spans="1:6" x14ac:dyDescent="0.35">
      <c r="A112" s="7">
        <f>VLOOKUP(C112,SKUs!H:K,2,FALSE)</f>
        <v>0</v>
      </c>
      <c r="B112" s="7">
        <f>VLOOKUP(C112,SKUs!H:K,3,FALSE)</f>
        <v>0</v>
      </c>
      <c r="C112" s="10" t="s">
        <v>21</v>
      </c>
      <c r="D112" s="11"/>
      <c r="E112" s="8">
        <f>VLOOKUP(C112,SKUs!H:K,4,FALSE)</f>
        <v>0</v>
      </c>
      <c r="F112" s="12"/>
    </row>
    <row r="113" spans="1:6" x14ac:dyDescent="0.35">
      <c r="A113" s="7">
        <f>VLOOKUP(C113,SKUs!H:K,2,FALSE)</f>
        <v>0</v>
      </c>
      <c r="B113" s="7">
        <f>VLOOKUP(C113,SKUs!H:K,3,FALSE)</f>
        <v>0</v>
      </c>
      <c r="C113" s="10" t="s">
        <v>21</v>
      </c>
      <c r="D113" s="11"/>
      <c r="E113" s="8">
        <f>VLOOKUP(C113,SKUs!H:K,4,FALSE)</f>
        <v>0</v>
      </c>
      <c r="F113" s="12"/>
    </row>
    <row r="114" spans="1:6" x14ac:dyDescent="0.35">
      <c r="A114" s="7">
        <f>VLOOKUP(C114,SKUs!H:K,2,FALSE)</f>
        <v>0</v>
      </c>
      <c r="B114" s="7">
        <f>VLOOKUP(C114,SKUs!H:K,3,FALSE)</f>
        <v>0</v>
      </c>
      <c r="C114" s="10" t="s">
        <v>21</v>
      </c>
      <c r="D114" s="11"/>
      <c r="E114" s="8">
        <f>VLOOKUP(C114,SKUs!H:K,4,FALSE)</f>
        <v>0</v>
      </c>
      <c r="F114" s="12"/>
    </row>
    <row r="115" spans="1:6" x14ac:dyDescent="0.35">
      <c r="A115" s="7">
        <f>VLOOKUP(C115,SKUs!H:K,2,FALSE)</f>
        <v>0</v>
      </c>
      <c r="B115" s="7">
        <f>VLOOKUP(C115,SKUs!H:K,3,FALSE)</f>
        <v>0</v>
      </c>
      <c r="C115" s="10" t="s">
        <v>21</v>
      </c>
      <c r="D115" s="11"/>
      <c r="E115" s="8">
        <f>VLOOKUP(C115,SKUs!H:K,4,FALSE)</f>
        <v>0</v>
      </c>
      <c r="F115" s="12"/>
    </row>
    <row r="116" spans="1:6" x14ac:dyDescent="0.35">
      <c r="A116" s="7">
        <f>VLOOKUP(C116,SKUs!H:K,2,FALSE)</f>
        <v>0</v>
      </c>
      <c r="B116" s="7">
        <f>VLOOKUP(C116,SKUs!H:K,3,FALSE)</f>
        <v>0</v>
      </c>
      <c r="C116" s="10" t="s">
        <v>21</v>
      </c>
      <c r="D116" s="11"/>
      <c r="E116" s="8">
        <f>VLOOKUP(C116,SKUs!H:K,4,FALSE)</f>
        <v>0</v>
      </c>
      <c r="F116" s="12"/>
    </row>
    <row r="117" spans="1:6" x14ac:dyDescent="0.35">
      <c r="A117" s="7">
        <f>VLOOKUP(C117,SKUs!H:K,2,FALSE)</f>
        <v>0</v>
      </c>
      <c r="B117" s="7">
        <f>VLOOKUP(C117,SKUs!H:K,3,FALSE)</f>
        <v>0</v>
      </c>
      <c r="C117" s="10" t="s">
        <v>21</v>
      </c>
      <c r="D117" s="11"/>
      <c r="E117" s="8">
        <f>VLOOKUP(C117,SKUs!H:K,4,FALSE)</f>
        <v>0</v>
      </c>
      <c r="F117" s="12"/>
    </row>
    <row r="118" spans="1:6" x14ac:dyDescent="0.35">
      <c r="A118" s="7">
        <f>VLOOKUP(C118,SKUs!H:K,2,FALSE)</f>
        <v>0</v>
      </c>
      <c r="B118" s="7">
        <f>VLOOKUP(C118,SKUs!H:K,3,FALSE)</f>
        <v>0</v>
      </c>
      <c r="C118" s="10" t="s">
        <v>21</v>
      </c>
      <c r="D118" s="11"/>
      <c r="E118" s="8">
        <f>VLOOKUP(C118,SKUs!H:K,4,FALSE)</f>
        <v>0</v>
      </c>
      <c r="F118" s="12"/>
    </row>
    <row r="119" spans="1:6" x14ac:dyDescent="0.35">
      <c r="A119" s="7">
        <f>VLOOKUP(C119,SKUs!H:K,2,FALSE)</f>
        <v>0</v>
      </c>
      <c r="B119" s="7">
        <f>VLOOKUP(C119,SKUs!H:K,3,FALSE)</f>
        <v>0</v>
      </c>
      <c r="C119" s="10" t="s">
        <v>21</v>
      </c>
      <c r="D119" s="11"/>
      <c r="E119" s="8">
        <f>VLOOKUP(C119,SKUs!H:K,4,FALSE)</f>
        <v>0</v>
      </c>
      <c r="F119" s="12"/>
    </row>
    <row r="120" spans="1:6" x14ac:dyDescent="0.35">
      <c r="A120" s="7">
        <f>VLOOKUP(C120,SKUs!H:K,2,FALSE)</f>
        <v>0</v>
      </c>
      <c r="B120" s="7">
        <f>VLOOKUP(C120,SKUs!H:K,3,FALSE)</f>
        <v>0</v>
      </c>
      <c r="C120" s="10" t="s">
        <v>21</v>
      </c>
      <c r="D120" s="11"/>
      <c r="E120" s="8">
        <f>VLOOKUP(C120,SKUs!H:K,4,FALSE)</f>
        <v>0</v>
      </c>
      <c r="F120" s="12"/>
    </row>
    <row r="121" spans="1:6" x14ac:dyDescent="0.35">
      <c r="A121" s="7">
        <f>VLOOKUP(C121,SKUs!H:K,2,FALSE)</f>
        <v>0</v>
      </c>
      <c r="B121" s="7">
        <f>VLOOKUP(C121,SKUs!H:K,3,FALSE)</f>
        <v>0</v>
      </c>
      <c r="C121" s="10" t="s">
        <v>21</v>
      </c>
      <c r="D121" s="11"/>
      <c r="E121" s="8">
        <f>VLOOKUP(C121,SKUs!H:K,4,FALSE)</f>
        <v>0</v>
      </c>
      <c r="F121" s="12"/>
    </row>
    <row r="122" spans="1:6" x14ac:dyDescent="0.35">
      <c r="A122" s="7">
        <f>VLOOKUP(C122,SKUs!H:K,2,FALSE)</f>
        <v>0</v>
      </c>
      <c r="B122" s="7">
        <f>VLOOKUP(C122,SKUs!H:K,3,FALSE)</f>
        <v>0</v>
      </c>
      <c r="C122" s="10" t="s">
        <v>21</v>
      </c>
      <c r="D122" s="11"/>
      <c r="E122" s="8">
        <f>VLOOKUP(C122,SKUs!H:K,4,FALSE)</f>
        <v>0</v>
      </c>
      <c r="F122" s="12"/>
    </row>
  </sheetData>
  <sheetProtection algorithmName="SHA-512" hashValue="5nRzjbH/c1cOfQFPwY8Qwmv8/HvB/KcgsUmLmqfGjEqRCioP9iQ11QJfBZ2PKlKW9fWqS96oOMMhAjiCryPwIw==" saltValue="7uAQKeIXjkzjeAnpIYdj8Q==" spinCount="100000" sheet="1" objects="1" scenarios="1"/>
  <mergeCells count="15">
    <mergeCell ref="A15:B15"/>
    <mergeCell ref="A16:B16"/>
    <mergeCell ref="A17:B17"/>
    <mergeCell ref="A10:B10"/>
    <mergeCell ref="A12:B12"/>
    <mergeCell ref="A8:B8"/>
    <mergeCell ref="A9:B9"/>
    <mergeCell ref="A13:B13"/>
    <mergeCell ref="A14:B14"/>
    <mergeCell ref="D7:E12"/>
    <mergeCell ref="A1:F1"/>
    <mergeCell ref="A2:F2"/>
    <mergeCell ref="A4:B4"/>
    <mergeCell ref="A5:B5"/>
    <mergeCell ref="A6:B6"/>
  </mergeCells>
  <dataValidations count="3">
    <dataValidation type="list" allowBlank="1" showInputMessage="1" showErrorMessage="1" prompt="Veuillez faire une sélection dans le menu déroulant / _x000a_Maak een keuze uit het drop-downmenu._x000a_" sqref="C12" xr:uid="{FE55CC9B-1DFE-427F-B517-61800168C3B3}">
      <formula1>"Pharmacie / Apotheek,Cuisine / Keuken,Quai de pharmacie / Apotheek loskade,Economat / Economaat,Magasin / Magazijn,Service diététique / Diëtische afdeling,Autre / Andere"</formula1>
    </dataValidation>
    <dataValidation type="date" allowBlank="1" showInputMessage="1" showErrorMessage="1" prompt="JJ/MM/AAAA_x000a__x000a_DD/MM/JJJJ" sqref="C8" xr:uid="{E8F15860-DA00-475C-AC2D-DAF10265E130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" sqref="C9" xr:uid="{B93A8037-E960-4C40-AF40-8A0CCE49E285}">
      <formula1>45292</formula1>
      <formula2>46753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6E77E0-9FFA-4725-8346-52BAD00F6B2D}">
          <x14:formula1>
            <xm:f>SKUs!$H:$H</xm:f>
          </x14:formula1>
          <xm:sqref>C20:C122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E71C-8C77-485E-82B8-9094876F4724}">
  <sheetPr>
    <pageSetUpPr fitToPage="1"/>
  </sheetPr>
  <dimension ref="A1:K181"/>
  <sheetViews>
    <sheetView workbookViewId="0">
      <selection activeCell="C170" sqref="C170"/>
    </sheetView>
  </sheetViews>
  <sheetFormatPr defaultColWidth="21.81640625" defaultRowHeight="14.5" x14ac:dyDescent="0.35"/>
  <cols>
    <col min="1" max="1" width="7" bestFit="1" customWidth="1"/>
    <col min="2" max="2" width="8" bestFit="1" customWidth="1"/>
    <col min="3" max="3" width="60.1796875" bestFit="1" customWidth="1"/>
    <col min="4" max="4" width="8" bestFit="1" customWidth="1"/>
    <col min="5" max="5" width="57.453125" bestFit="1" customWidth="1"/>
    <col min="6" max="6" width="3" bestFit="1" customWidth="1"/>
    <col min="7" max="7" width="9.453125" customWidth="1"/>
    <col min="8" max="8" width="60.453125" customWidth="1"/>
    <col min="9" max="9" width="7.1796875" bestFit="1" customWidth="1"/>
    <col min="10" max="10" width="8.453125" bestFit="1" customWidth="1"/>
    <col min="11" max="11" width="14.453125" bestFit="1" customWidth="1"/>
  </cols>
  <sheetData>
    <row r="1" spans="1:11" x14ac:dyDescent="0.35">
      <c r="H1" t="s">
        <v>21</v>
      </c>
      <c r="I1" s="5"/>
      <c r="J1" s="5"/>
      <c r="K1" s="6"/>
    </row>
    <row r="2" spans="1:11" x14ac:dyDescent="0.35">
      <c r="A2" s="14">
        <v>119488</v>
      </c>
      <c r="B2" s="14">
        <v>3533874</v>
      </c>
      <c r="C2" s="13" t="s">
        <v>22</v>
      </c>
      <c r="D2" s="26"/>
      <c r="E2" s="26"/>
      <c r="F2" s="15">
        <v>30</v>
      </c>
      <c r="G2" s="22"/>
      <c r="H2" s="13" t="str">
        <f>C2&amp;" "&amp;D2&amp;" "&amp;" "&amp;E2</f>
        <v xml:space="preserve">BOUCHON ENFIT DOP   </v>
      </c>
      <c r="I2" s="14">
        <f>A2</f>
        <v>119488</v>
      </c>
      <c r="J2" s="14">
        <f>B2</f>
        <v>3533874</v>
      </c>
      <c r="K2" s="15">
        <f>F2</f>
        <v>30</v>
      </c>
    </row>
    <row r="3" spans="1:11" x14ac:dyDescent="0.35">
      <c r="A3" s="14">
        <v>96290</v>
      </c>
      <c r="B3" s="14">
        <v>2357184</v>
      </c>
      <c r="C3" s="13" t="s">
        <v>23</v>
      </c>
      <c r="D3" s="13" t="s">
        <v>24</v>
      </c>
      <c r="E3" s="13" t="s">
        <v>25</v>
      </c>
      <c r="F3" s="15">
        <v>24</v>
      </c>
      <c r="G3" s="22"/>
      <c r="H3" s="13" t="str">
        <f t="shared" ref="H3:H66" si="0">C3&amp;" "&amp;D3&amp;" "&amp;" "&amp;E3</f>
        <v xml:space="preserve">CUBITAN  200ML  CHOCOLAT / CHOCOLADE </v>
      </c>
      <c r="I3" s="14">
        <f t="shared" ref="I3:I66" si="1">A3</f>
        <v>96290</v>
      </c>
      <c r="J3" s="14">
        <f t="shared" ref="J3:J66" si="2">B3</f>
        <v>2357184</v>
      </c>
      <c r="K3" s="15">
        <f t="shared" ref="K3:K66" si="3">F3</f>
        <v>24</v>
      </c>
    </row>
    <row r="4" spans="1:11" x14ac:dyDescent="0.35">
      <c r="A4" s="14">
        <v>96331</v>
      </c>
      <c r="B4" s="14">
        <v>2357176</v>
      </c>
      <c r="C4" s="13" t="s">
        <v>23</v>
      </c>
      <c r="D4" s="13" t="s">
        <v>24</v>
      </c>
      <c r="E4" s="13" t="s">
        <v>26</v>
      </c>
      <c r="F4" s="15">
        <v>24</v>
      </c>
      <c r="G4" s="22"/>
      <c r="H4" s="13" t="str">
        <f t="shared" si="0"/>
        <v xml:space="preserve">CUBITAN  200ML  FRAISE / AARDBEI </v>
      </c>
      <c r="I4" s="14">
        <f t="shared" si="1"/>
        <v>96331</v>
      </c>
      <c r="J4" s="14">
        <f t="shared" si="2"/>
        <v>2357176</v>
      </c>
      <c r="K4" s="15">
        <f t="shared" si="3"/>
        <v>24</v>
      </c>
    </row>
    <row r="5" spans="1:11" x14ac:dyDescent="0.35">
      <c r="A5" s="14">
        <v>96334</v>
      </c>
      <c r="B5" s="14">
        <v>2357168</v>
      </c>
      <c r="C5" s="13" t="s">
        <v>23</v>
      </c>
      <c r="D5" s="13" t="s">
        <v>24</v>
      </c>
      <c r="E5" s="13" t="s">
        <v>27</v>
      </c>
      <c r="F5" s="15">
        <v>24</v>
      </c>
      <c r="G5" s="22"/>
      <c r="H5" s="13" t="str">
        <f t="shared" si="0"/>
        <v xml:space="preserve">CUBITAN  200ML  VANILLE / VANILLA </v>
      </c>
      <c r="I5" s="14">
        <f t="shared" si="1"/>
        <v>96334</v>
      </c>
      <c r="J5" s="14">
        <f t="shared" si="2"/>
        <v>2357168</v>
      </c>
      <c r="K5" s="15">
        <f t="shared" si="3"/>
        <v>24</v>
      </c>
    </row>
    <row r="6" spans="1:11" x14ac:dyDescent="0.35">
      <c r="A6" s="14">
        <v>113734</v>
      </c>
      <c r="B6" s="14">
        <v>3533882</v>
      </c>
      <c r="C6" s="13" t="s">
        <v>28</v>
      </c>
      <c r="D6" s="26"/>
      <c r="E6" s="26"/>
      <c r="F6" s="15">
        <v>30</v>
      </c>
      <c r="G6" s="22"/>
      <c r="H6" s="13" t="str">
        <f t="shared" si="0"/>
        <v xml:space="preserve">ENFIT FUNNEL ADAPTER   </v>
      </c>
      <c r="I6" s="14">
        <f t="shared" si="1"/>
        <v>113734</v>
      </c>
      <c r="J6" s="14">
        <f t="shared" si="2"/>
        <v>3533882</v>
      </c>
      <c r="K6" s="15">
        <f t="shared" si="3"/>
        <v>30</v>
      </c>
    </row>
    <row r="7" spans="1:11" x14ac:dyDescent="0.35">
      <c r="A7" s="14">
        <v>68982</v>
      </c>
      <c r="B7" s="14">
        <v>41046</v>
      </c>
      <c r="C7" s="13" t="s">
        <v>29</v>
      </c>
      <c r="D7" s="13" t="s">
        <v>30</v>
      </c>
      <c r="E7" s="26"/>
      <c r="F7" s="15">
        <v>12</v>
      </c>
      <c r="G7" s="22"/>
      <c r="H7" s="13" t="str">
        <f t="shared" si="0"/>
        <v xml:space="preserve">FANTOMALT  400GR  </v>
      </c>
      <c r="I7" s="14">
        <f t="shared" si="1"/>
        <v>68982</v>
      </c>
      <c r="J7" s="14">
        <f t="shared" si="2"/>
        <v>41046</v>
      </c>
      <c r="K7" s="15">
        <f t="shared" si="3"/>
        <v>12</v>
      </c>
    </row>
    <row r="8" spans="1:11" x14ac:dyDescent="0.35">
      <c r="A8" s="14">
        <v>94823</v>
      </c>
      <c r="B8" s="14">
        <v>3412319</v>
      </c>
      <c r="C8" s="13" t="s">
        <v>31</v>
      </c>
      <c r="D8" s="13" t="s">
        <v>32</v>
      </c>
      <c r="E8" s="26"/>
      <c r="F8" s="15">
        <v>3</v>
      </c>
      <c r="G8" s="22"/>
      <c r="H8" s="13" t="str">
        <f t="shared" si="0"/>
        <v xml:space="preserve">FLOCARE BENGMARK PEG-J CH 9 105CM  </v>
      </c>
      <c r="I8" s="14">
        <f t="shared" si="1"/>
        <v>94823</v>
      </c>
      <c r="J8" s="14">
        <f t="shared" si="2"/>
        <v>3412319</v>
      </c>
      <c r="K8" s="15">
        <f t="shared" si="3"/>
        <v>3</v>
      </c>
    </row>
    <row r="9" spans="1:11" x14ac:dyDescent="0.35">
      <c r="A9" s="14">
        <v>190390</v>
      </c>
      <c r="B9" s="14">
        <v>3664372</v>
      </c>
      <c r="C9" s="13" t="s">
        <v>33</v>
      </c>
      <c r="D9" s="26"/>
      <c r="E9" s="26"/>
      <c r="F9" s="15">
        <v>30</v>
      </c>
      <c r="G9" s="22"/>
      <c r="H9" s="13" t="str">
        <f t="shared" si="0"/>
        <v xml:space="preserve">FLOCARE BOLUS ADAPTER   </v>
      </c>
      <c r="I9" s="14">
        <f t="shared" si="1"/>
        <v>190390</v>
      </c>
      <c r="J9" s="14">
        <f t="shared" si="2"/>
        <v>3664372</v>
      </c>
      <c r="K9" s="15">
        <f t="shared" si="3"/>
        <v>30</v>
      </c>
    </row>
    <row r="10" spans="1:11" x14ac:dyDescent="0.35">
      <c r="A10" s="14">
        <v>91398</v>
      </c>
      <c r="B10" s="14">
        <v>3354487</v>
      </c>
      <c r="C10" s="13" t="s">
        <v>34</v>
      </c>
      <c r="D10" s="26"/>
      <c r="E10" s="26"/>
      <c r="F10" s="15">
        <v>5</v>
      </c>
      <c r="G10" s="22"/>
      <c r="H10" s="13" t="str">
        <f t="shared" si="0"/>
        <v xml:space="preserve">FLOCARE BUTTON EXTENSION SET   </v>
      </c>
      <c r="I10" s="14">
        <f t="shared" si="1"/>
        <v>91398</v>
      </c>
      <c r="J10" s="14">
        <f t="shared" si="2"/>
        <v>3354487</v>
      </c>
      <c r="K10" s="15">
        <f t="shared" si="3"/>
        <v>5</v>
      </c>
    </row>
    <row r="11" spans="1:11" x14ac:dyDescent="0.35">
      <c r="A11" s="14">
        <v>91397</v>
      </c>
      <c r="B11" s="14">
        <v>3412350</v>
      </c>
      <c r="C11" s="13" t="s">
        <v>35</v>
      </c>
      <c r="D11" s="26"/>
      <c r="E11" s="26"/>
      <c r="F11" s="15">
        <v>10</v>
      </c>
      <c r="G11" s="22"/>
      <c r="H11" s="13" t="str">
        <f t="shared" si="0"/>
        <v xml:space="preserve">FLOCARE CONNECTEUR GPE CH10 / FLOCARE PEG CONNECTOR CH10   </v>
      </c>
      <c r="I11" s="14">
        <f t="shared" si="1"/>
        <v>91397</v>
      </c>
      <c r="J11" s="14">
        <f t="shared" si="2"/>
        <v>3412350</v>
      </c>
      <c r="K11" s="15">
        <f t="shared" si="3"/>
        <v>10</v>
      </c>
    </row>
    <row r="12" spans="1:11" x14ac:dyDescent="0.35">
      <c r="A12" s="14">
        <v>91395</v>
      </c>
      <c r="B12" s="14">
        <v>3412368</v>
      </c>
      <c r="C12" s="13" t="s">
        <v>36</v>
      </c>
      <c r="D12" s="26"/>
      <c r="E12" s="26"/>
      <c r="F12" s="15">
        <v>10</v>
      </c>
      <c r="G12" s="22"/>
      <c r="H12" s="13" t="str">
        <f t="shared" si="0"/>
        <v xml:space="preserve">FLOCARE CONNECTEUR GPE CH14 / FLOCARE PEG CONNECTOR CH14   </v>
      </c>
      <c r="I12" s="14">
        <f t="shared" si="1"/>
        <v>91395</v>
      </c>
      <c r="J12" s="14">
        <f t="shared" si="2"/>
        <v>3412368</v>
      </c>
      <c r="K12" s="15">
        <f t="shared" si="3"/>
        <v>10</v>
      </c>
    </row>
    <row r="13" spans="1:11" x14ac:dyDescent="0.35">
      <c r="A13" s="14">
        <v>91396</v>
      </c>
      <c r="B13" s="14">
        <v>3412376</v>
      </c>
      <c r="C13" s="13" t="s">
        <v>37</v>
      </c>
      <c r="D13" s="26"/>
      <c r="E13" s="26"/>
      <c r="F13" s="15">
        <v>10</v>
      </c>
      <c r="G13" s="22"/>
      <c r="H13" s="13" t="str">
        <f t="shared" si="0"/>
        <v xml:space="preserve">FLOCARE CONNECTEUR GPE CH18 / FLOCARE PEG CONNECTOR CH18   </v>
      </c>
      <c r="I13" s="14">
        <f t="shared" si="1"/>
        <v>91396</v>
      </c>
      <c r="J13" s="14">
        <f t="shared" si="2"/>
        <v>3412376</v>
      </c>
      <c r="K13" s="15">
        <f t="shared" si="3"/>
        <v>10</v>
      </c>
    </row>
    <row r="14" spans="1:11" x14ac:dyDescent="0.35">
      <c r="A14" s="14">
        <v>210440</v>
      </c>
      <c r="B14" s="23" t="s">
        <v>38</v>
      </c>
      <c r="C14" s="13" t="s">
        <v>39</v>
      </c>
      <c r="D14" s="13" t="s">
        <v>40</v>
      </c>
      <c r="E14" s="27"/>
      <c r="F14" s="15">
        <v>10</v>
      </c>
      <c r="G14" s="22"/>
      <c r="H14" s="13" t="str">
        <f t="shared" si="0"/>
        <v xml:space="preserve">FLOCARE CONTAINER 500ML  </v>
      </c>
      <c r="I14" s="14">
        <f t="shared" si="1"/>
        <v>210440</v>
      </c>
      <c r="J14" s="14" t="str">
        <f t="shared" si="2"/>
        <v>/</v>
      </c>
      <c r="K14" s="15">
        <f t="shared" si="3"/>
        <v>10</v>
      </c>
    </row>
    <row r="15" spans="1:11" x14ac:dyDescent="0.35">
      <c r="A15" s="14">
        <v>210577</v>
      </c>
      <c r="B15" s="23" t="s">
        <v>38</v>
      </c>
      <c r="C15" s="13" t="s">
        <v>39</v>
      </c>
      <c r="D15" s="13" t="s">
        <v>41</v>
      </c>
      <c r="E15" s="27"/>
      <c r="F15" s="15">
        <v>10</v>
      </c>
      <c r="G15" s="22"/>
      <c r="H15" s="13" t="str">
        <f t="shared" si="0"/>
        <v xml:space="preserve">FLOCARE CONTAINER 1L  </v>
      </c>
      <c r="I15" s="14">
        <f t="shared" si="1"/>
        <v>210577</v>
      </c>
      <c r="J15" s="14" t="str">
        <f t="shared" si="2"/>
        <v>/</v>
      </c>
      <c r="K15" s="15">
        <f t="shared" si="3"/>
        <v>10</v>
      </c>
    </row>
    <row r="16" spans="1:11" x14ac:dyDescent="0.35">
      <c r="A16" s="14">
        <v>91393</v>
      </c>
      <c r="B16" s="14">
        <v>3354479</v>
      </c>
      <c r="C16" s="13" t="s">
        <v>42</v>
      </c>
      <c r="D16" s="13" t="s">
        <v>43</v>
      </c>
      <c r="E16" s="27"/>
      <c r="F16" s="15">
        <v>40</v>
      </c>
      <c r="G16" s="22"/>
      <c r="H16" s="13" t="str">
        <f t="shared" si="0"/>
        <v xml:space="preserve">FLOCARE EXTENSION SET 100CM  </v>
      </c>
      <c r="I16" s="14">
        <f t="shared" si="1"/>
        <v>91393</v>
      </c>
      <c r="J16" s="14">
        <f t="shared" si="2"/>
        <v>3354479</v>
      </c>
      <c r="K16" s="15">
        <f t="shared" si="3"/>
        <v>40</v>
      </c>
    </row>
    <row r="17" spans="1:11" ht="43.5" x14ac:dyDescent="0.35">
      <c r="A17" s="14">
        <v>94820</v>
      </c>
      <c r="B17" s="14">
        <v>3412327</v>
      </c>
      <c r="C17" s="13" t="s">
        <v>44</v>
      </c>
      <c r="D17" s="26"/>
      <c r="E17" s="26"/>
      <c r="F17" s="15">
        <v>5</v>
      </c>
      <c r="G17" s="22"/>
      <c r="H17" s="13" t="str">
        <f t="shared" si="0"/>
        <v xml:space="preserve">FLOCARE GPE - GASTRONOMIE PERCUTANEE ENDOSCOPIQUE CH10 / 
FLOCARE PEG - PERCUTANE ENDOSCOPISCHE GASTRONOMIE SET CH10   </v>
      </c>
      <c r="I17" s="14">
        <f t="shared" si="1"/>
        <v>94820</v>
      </c>
      <c r="J17" s="14">
        <f t="shared" si="2"/>
        <v>3412327</v>
      </c>
      <c r="K17" s="15">
        <f t="shared" si="3"/>
        <v>5</v>
      </c>
    </row>
    <row r="18" spans="1:11" ht="43.5" x14ac:dyDescent="0.35">
      <c r="A18" s="14">
        <v>94821</v>
      </c>
      <c r="B18" s="14">
        <v>3412335</v>
      </c>
      <c r="C18" s="13" t="s">
        <v>45</v>
      </c>
      <c r="D18" s="26"/>
      <c r="E18" s="26"/>
      <c r="F18" s="15">
        <v>5</v>
      </c>
      <c r="G18" s="22"/>
      <c r="H18" s="13" t="str">
        <f t="shared" si="0"/>
        <v xml:space="preserve">FLOCARE GPE - GASTRONOMIE PERCUTANEE ENDOSCOPIQUE CH14 / FLOCARE PEG - PERCUTANE ENDOSCOPISCHE GASTRONOMIE SET CH14   </v>
      </c>
      <c r="I18" s="14">
        <f t="shared" si="1"/>
        <v>94821</v>
      </c>
      <c r="J18" s="14">
        <f t="shared" si="2"/>
        <v>3412335</v>
      </c>
      <c r="K18" s="15">
        <f t="shared" si="3"/>
        <v>5</v>
      </c>
    </row>
    <row r="19" spans="1:11" ht="43.5" x14ac:dyDescent="0.35">
      <c r="A19" s="14">
        <v>94822</v>
      </c>
      <c r="B19" s="14">
        <v>3412343</v>
      </c>
      <c r="C19" s="13" t="s">
        <v>46</v>
      </c>
      <c r="D19" s="26"/>
      <c r="E19" s="26"/>
      <c r="F19" s="15">
        <v>5</v>
      </c>
      <c r="G19" s="22"/>
      <c r="H19" s="13" t="str">
        <f t="shared" si="0"/>
        <v xml:space="preserve">FLOCARE GPE - GASTRONOMIE PERCUTANEE ENDOSCOPIQUE CH18 / 
FLOCARE PEG - PERCUTANE ENDOSCOPISCHE GASTRONOMIE SET CH18   </v>
      </c>
      <c r="I19" s="14">
        <f t="shared" si="1"/>
        <v>94822</v>
      </c>
      <c r="J19" s="14">
        <f t="shared" si="2"/>
        <v>3412343</v>
      </c>
      <c r="K19" s="15">
        <f t="shared" si="3"/>
        <v>5</v>
      </c>
    </row>
    <row r="20" spans="1:11" x14ac:dyDescent="0.35">
      <c r="A20" s="14">
        <v>89755</v>
      </c>
      <c r="B20" s="14">
        <v>3533783</v>
      </c>
      <c r="C20" s="13" t="s">
        <v>47</v>
      </c>
      <c r="D20" s="26"/>
      <c r="E20" s="26"/>
      <c r="F20" s="15">
        <v>30</v>
      </c>
      <c r="G20" s="22"/>
      <c r="H20" s="13" t="str">
        <f t="shared" si="0"/>
        <v xml:space="preserve">FLOCARE GRAVITY PACK &amp; BOTTLE SET   </v>
      </c>
      <c r="I20" s="14">
        <f t="shared" si="1"/>
        <v>89755</v>
      </c>
      <c r="J20" s="14">
        <f t="shared" si="2"/>
        <v>3533783</v>
      </c>
      <c r="K20" s="15">
        <f t="shared" si="3"/>
        <v>30</v>
      </c>
    </row>
    <row r="21" spans="1:11" x14ac:dyDescent="0.35">
      <c r="A21" s="14">
        <v>86460</v>
      </c>
      <c r="B21" s="14">
        <v>3533775</v>
      </c>
      <c r="C21" s="13" t="s">
        <v>48</v>
      </c>
      <c r="D21" s="26"/>
      <c r="E21" s="26"/>
      <c r="F21" s="15">
        <v>30</v>
      </c>
      <c r="G21" s="22"/>
      <c r="H21" s="13" t="str">
        <f t="shared" si="0"/>
        <v xml:space="preserve">FLOCARE GRAVITY PACK SET   </v>
      </c>
      <c r="I21" s="14">
        <f t="shared" si="1"/>
        <v>86460</v>
      </c>
      <c r="J21" s="14">
        <f t="shared" si="2"/>
        <v>3533775</v>
      </c>
      <c r="K21" s="15">
        <f t="shared" si="3"/>
        <v>30</v>
      </c>
    </row>
    <row r="22" spans="1:11" x14ac:dyDescent="0.35">
      <c r="A22" s="14">
        <v>44497</v>
      </c>
      <c r="B22" s="14">
        <v>44497</v>
      </c>
      <c r="C22" s="13" t="s">
        <v>49</v>
      </c>
      <c r="D22" s="26"/>
      <c r="E22" s="26"/>
      <c r="F22" s="15">
        <v>1</v>
      </c>
      <c r="G22" s="22"/>
      <c r="H22" s="13" t="str">
        <f t="shared" si="0"/>
        <v xml:space="preserve">FLOCARE INFINITY GO-BAG ADULT   </v>
      </c>
      <c r="I22" s="14">
        <f t="shared" si="1"/>
        <v>44497</v>
      </c>
      <c r="J22" s="14">
        <f t="shared" si="2"/>
        <v>44497</v>
      </c>
      <c r="K22" s="15">
        <f t="shared" si="3"/>
        <v>1</v>
      </c>
    </row>
    <row r="23" spans="1:11" x14ac:dyDescent="0.35">
      <c r="A23" s="14">
        <v>44496</v>
      </c>
      <c r="B23" s="14">
        <v>44496</v>
      </c>
      <c r="C23" s="13" t="s">
        <v>50</v>
      </c>
      <c r="D23" s="26"/>
      <c r="E23" s="26"/>
      <c r="F23" s="15">
        <v>1</v>
      </c>
      <c r="G23" s="22"/>
      <c r="H23" s="13" t="str">
        <f t="shared" si="0"/>
        <v xml:space="preserve">FLOCARE INFINITY GO-BAG CHILD   </v>
      </c>
      <c r="I23" s="14">
        <f t="shared" si="1"/>
        <v>44496</v>
      </c>
      <c r="J23" s="14">
        <f t="shared" si="2"/>
        <v>44496</v>
      </c>
      <c r="K23" s="15">
        <f t="shared" si="3"/>
        <v>1</v>
      </c>
    </row>
    <row r="24" spans="1:11" x14ac:dyDescent="0.35">
      <c r="A24" s="14">
        <v>89825</v>
      </c>
      <c r="B24" s="14">
        <v>3533825</v>
      </c>
      <c r="C24" s="13" t="s">
        <v>51</v>
      </c>
      <c r="D24" s="26"/>
      <c r="E24" s="26"/>
      <c r="F24" s="15">
        <v>30</v>
      </c>
      <c r="G24" s="22"/>
      <c r="H24" s="13" t="str">
        <f t="shared" si="0"/>
        <v xml:space="preserve">FLOCARE INFINITY PACK &amp; BOTTLE SET   </v>
      </c>
      <c r="I24" s="14">
        <f t="shared" si="1"/>
        <v>89825</v>
      </c>
      <c r="J24" s="14">
        <f t="shared" si="2"/>
        <v>3533825</v>
      </c>
      <c r="K24" s="15">
        <f t="shared" si="3"/>
        <v>30</v>
      </c>
    </row>
    <row r="25" spans="1:11" x14ac:dyDescent="0.35">
      <c r="A25" s="14">
        <v>86520</v>
      </c>
      <c r="B25" s="14">
        <v>3533809</v>
      </c>
      <c r="C25" s="13" t="s">
        <v>52</v>
      </c>
      <c r="D25" s="26"/>
      <c r="E25" s="26"/>
      <c r="F25" s="15">
        <v>30</v>
      </c>
      <c r="G25" s="22"/>
      <c r="H25" s="13" t="str">
        <f t="shared" si="0"/>
        <v xml:space="preserve">FLOCARE INFINITY PACK MOBILE SET   </v>
      </c>
      <c r="I25" s="14">
        <f t="shared" si="1"/>
        <v>86520</v>
      </c>
      <c r="J25" s="14">
        <f t="shared" si="2"/>
        <v>3533809</v>
      </c>
      <c r="K25" s="15">
        <f t="shared" si="3"/>
        <v>30</v>
      </c>
    </row>
    <row r="26" spans="1:11" x14ac:dyDescent="0.35">
      <c r="A26" s="14">
        <v>86514</v>
      </c>
      <c r="B26" s="14">
        <v>3533791</v>
      </c>
      <c r="C26" s="13" t="s">
        <v>53</v>
      </c>
      <c r="D26" s="26"/>
      <c r="E26" s="26"/>
      <c r="F26" s="15">
        <v>30</v>
      </c>
      <c r="G26" s="22"/>
      <c r="H26" s="13" t="str">
        <f t="shared" si="0"/>
        <v xml:space="preserve">FLOCARE INFINITY PACK SET   </v>
      </c>
      <c r="I26" s="14">
        <f t="shared" si="1"/>
        <v>86514</v>
      </c>
      <c r="J26" s="14">
        <f t="shared" si="2"/>
        <v>3533791</v>
      </c>
      <c r="K26" s="15">
        <f t="shared" si="3"/>
        <v>30</v>
      </c>
    </row>
    <row r="27" spans="1:11" x14ac:dyDescent="0.35">
      <c r="A27" s="14">
        <v>86518</v>
      </c>
      <c r="B27" s="14">
        <v>3533817</v>
      </c>
      <c r="C27" s="13" t="s">
        <v>54</v>
      </c>
      <c r="D27" s="26"/>
      <c r="E27" s="26"/>
      <c r="F27" s="15">
        <v>30</v>
      </c>
      <c r="G27" s="22"/>
      <c r="H27" s="13" t="str">
        <f t="shared" si="0"/>
        <v xml:space="preserve">FLOCARE INFINITY PACK TWINLINE SET   </v>
      </c>
      <c r="I27" s="14">
        <f t="shared" si="1"/>
        <v>86518</v>
      </c>
      <c r="J27" s="14">
        <f t="shared" si="2"/>
        <v>3533817</v>
      </c>
      <c r="K27" s="15">
        <f t="shared" si="3"/>
        <v>30</v>
      </c>
    </row>
    <row r="28" spans="1:11" x14ac:dyDescent="0.35">
      <c r="A28" s="14">
        <v>188229</v>
      </c>
      <c r="B28" s="23">
        <v>4818720</v>
      </c>
      <c r="C28" s="13" t="s">
        <v>55</v>
      </c>
      <c r="D28" s="26"/>
      <c r="E28" s="26"/>
      <c r="F28" s="15">
        <v>1</v>
      </c>
      <c r="G28" s="22"/>
      <c r="H28" s="13" t="str">
        <f t="shared" si="0"/>
        <v xml:space="preserve">FLOCARE INFINITY UNIVERSAL FRAME   </v>
      </c>
      <c r="I28" s="14">
        <f t="shared" si="1"/>
        <v>188229</v>
      </c>
      <c r="J28" s="14">
        <f t="shared" si="2"/>
        <v>4818720</v>
      </c>
      <c r="K28" s="15">
        <f t="shared" si="3"/>
        <v>1</v>
      </c>
    </row>
    <row r="29" spans="1:11" x14ac:dyDescent="0.35">
      <c r="A29" s="14">
        <v>124856</v>
      </c>
      <c r="B29" s="14">
        <v>3719911</v>
      </c>
      <c r="C29" s="13" t="s">
        <v>56</v>
      </c>
      <c r="D29" s="13" t="s">
        <v>57</v>
      </c>
      <c r="E29" s="27"/>
      <c r="F29" s="15">
        <v>10</v>
      </c>
      <c r="G29" s="22"/>
      <c r="H29" s="13" t="str">
        <f t="shared" si="0"/>
        <v xml:space="preserve">FLOCARE PUR NASO GASTRIC SUCTION TUBE CH 14 110CM  </v>
      </c>
      <c r="I29" s="14">
        <f t="shared" si="1"/>
        <v>124856</v>
      </c>
      <c r="J29" s="14">
        <f t="shared" si="2"/>
        <v>3719911</v>
      </c>
      <c r="K29" s="15">
        <f t="shared" si="3"/>
        <v>10</v>
      </c>
    </row>
    <row r="30" spans="1:11" x14ac:dyDescent="0.35">
      <c r="A30" s="14">
        <v>178129</v>
      </c>
      <c r="B30" s="14">
        <v>3412483</v>
      </c>
      <c r="C30" s="13" t="s">
        <v>58</v>
      </c>
      <c r="D30" s="26"/>
      <c r="E30" s="26"/>
      <c r="F30" s="15">
        <v>2</v>
      </c>
      <c r="G30" s="22"/>
      <c r="H30" s="13" t="str">
        <f t="shared" si="0"/>
        <v xml:space="preserve">FLOCARE SONDE DE GASTROSTOMIE CH 10   </v>
      </c>
      <c r="I30" s="14">
        <f t="shared" si="1"/>
        <v>178129</v>
      </c>
      <c r="J30" s="14">
        <f t="shared" si="2"/>
        <v>3412483</v>
      </c>
      <c r="K30" s="15">
        <f t="shared" si="3"/>
        <v>2</v>
      </c>
    </row>
    <row r="31" spans="1:11" x14ac:dyDescent="0.35">
      <c r="A31" s="14">
        <v>178131</v>
      </c>
      <c r="B31" s="14">
        <v>3412491</v>
      </c>
      <c r="C31" s="13" t="s">
        <v>59</v>
      </c>
      <c r="D31" s="26"/>
      <c r="E31" s="26"/>
      <c r="F31" s="15">
        <v>2</v>
      </c>
      <c r="G31" s="22"/>
      <c r="H31" s="13" t="str">
        <f t="shared" si="0"/>
        <v xml:space="preserve">FLOCARE SONDE DE GASTROSTOMIE CH 14   </v>
      </c>
      <c r="I31" s="14">
        <f t="shared" si="1"/>
        <v>178131</v>
      </c>
      <c r="J31" s="14">
        <f t="shared" si="2"/>
        <v>3412491</v>
      </c>
      <c r="K31" s="15">
        <f t="shared" si="3"/>
        <v>2</v>
      </c>
    </row>
    <row r="32" spans="1:11" x14ac:dyDescent="0.35">
      <c r="A32" s="14">
        <v>178132</v>
      </c>
      <c r="B32" s="14">
        <v>3412509</v>
      </c>
      <c r="C32" s="13" t="s">
        <v>60</v>
      </c>
      <c r="D32" s="26"/>
      <c r="E32" s="26"/>
      <c r="F32" s="15">
        <v>2</v>
      </c>
      <c r="G32" s="22"/>
      <c r="H32" s="13" t="str">
        <f t="shared" si="0"/>
        <v xml:space="preserve">FLOCARE SONDE DE GASTROSTOMIE CH 16   </v>
      </c>
      <c r="I32" s="14">
        <f t="shared" si="1"/>
        <v>178132</v>
      </c>
      <c r="J32" s="14">
        <f t="shared" si="2"/>
        <v>3412509</v>
      </c>
      <c r="K32" s="15">
        <f t="shared" si="3"/>
        <v>2</v>
      </c>
    </row>
    <row r="33" spans="1:11" x14ac:dyDescent="0.35">
      <c r="A33" s="14">
        <v>178133</v>
      </c>
      <c r="B33" s="14">
        <v>3412517</v>
      </c>
      <c r="C33" s="13" t="s">
        <v>61</v>
      </c>
      <c r="D33" s="26"/>
      <c r="E33" s="26"/>
      <c r="F33" s="15">
        <v>2</v>
      </c>
      <c r="G33" s="22"/>
      <c r="H33" s="13" t="str">
        <f t="shared" si="0"/>
        <v xml:space="preserve">FLOCARE SONDE DE GASTROSTOMIE CH 18   </v>
      </c>
      <c r="I33" s="14">
        <f t="shared" si="1"/>
        <v>178133</v>
      </c>
      <c r="J33" s="14">
        <f t="shared" si="2"/>
        <v>3412517</v>
      </c>
      <c r="K33" s="15">
        <f t="shared" si="3"/>
        <v>2</v>
      </c>
    </row>
    <row r="34" spans="1:11" x14ac:dyDescent="0.35">
      <c r="A34" s="14">
        <v>178134</v>
      </c>
      <c r="B34" s="14">
        <v>3412525</v>
      </c>
      <c r="C34" s="13" t="s">
        <v>62</v>
      </c>
      <c r="D34" s="26"/>
      <c r="E34" s="26"/>
      <c r="F34" s="15">
        <v>2</v>
      </c>
      <c r="G34" s="22"/>
      <c r="H34" s="13" t="str">
        <f t="shared" si="0"/>
        <v xml:space="preserve">FLOCARE SONDE DE GASTROSTOMIE CH 20   </v>
      </c>
      <c r="I34" s="14">
        <f t="shared" si="1"/>
        <v>178134</v>
      </c>
      <c r="J34" s="14">
        <f t="shared" si="2"/>
        <v>3412525</v>
      </c>
      <c r="K34" s="15">
        <f t="shared" si="3"/>
        <v>2</v>
      </c>
    </row>
    <row r="35" spans="1:11" ht="29" x14ac:dyDescent="0.35">
      <c r="A35" s="14">
        <v>94570</v>
      </c>
      <c r="B35" s="14">
        <v>3412277</v>
      </c>
      <c r="C35" s="13" t="s">
        <v>63</v>
      </c>
      <c r="D35" s="13" t="s">
        <v>57</v>
      </c>
      <c r="E35" s="26"/>
      <c r="F35" s="15">
        <v>10</v>
      </c>
      <c r="G35" s="22"/>
      <c r="H35" s="13" t="str">
        <f t="shared" si="0"/>
        <v xml:space="preserve">FLOCARE SONDE NASO-GASTRIQUE PUR CH10 / 
FLOCARE NASOGASTRISCHE PUR SONDE CH10 110CM  </v>
      </c>
      <c r="I35" s="14">
        <f t="shared" si="1"/>
        <v>94570</v>
      </c>
      <c r="J35" s="14">
        <f t="shared" si="2"/>
        <v>3412277</v>
      </c>
      <c r="K35" s="15">
        <f t="shared" si="3"/>
        <v>10</v>
      </c>
    </row>
    <row r="36" spans="1:11" ht="29" x14ac:dyDescent="0.35">
      <c r="A36" s="14">
        <v>94571</v>
      </c>
      <c r="B36" s="14">
        <v>3412285</v>
      </c>
      <c r="C36" s="13" t="s">
        <v>64</v>
      </c>
      <c r="D36" s="13" t="s">
        <v>57</v>
      </c>
      <c r="E36" s="26"/>
      <c r="F36" s="15">
        <v>10</v>
      </c>
      <c r="G36" s="22"/>
      <c r="H36" s="13" t="str">
        <f t="shared" si="0"/>
        <v xml:space="preserve">FLOCARE SONDE NASO-GASTRIQUE PUR CH12 / 
FLOCARE NASOGASTRISCHE PUR SONDE CH12 110CM  </v>
      </c>
      <c r="I36" s="14">
        <f t="shared" si="1"/>
        <v>94571</v>
      </c>
      <c r="J36" s="14">
        <f t="shared" si="2"/>
        <v>3412285</v>
      </c>
      <c r="K36" s="15">
        <f t="shared" si="3"/>
        <v>10</v>
      </c>
    </row>
    <row r="37" spans="1:11" ht="29" x14ac:dyDescent="0.35">
      <c r="A37" s="14">
        <v>94572</v>
      </c>
      <c r="B37" s="14">
        <v>3412293</v>
      </c>
      <c r="C37" s="13" t="s">
        <v>65</v>
      </c>
      <c r="D37" s="13" t="s">
        <v>57</v>
      </c>
      <c r="E37" s="26"/>
      <c r="F37" s="15">
        <v>10</v>
      </c>
      <c r="G37" s="22"/>
      <c r="H37" s="13" t="str">
        <f t="shared" si="0"/>
        <v xml:space="preserve">FLOCARE SONDE NASO-GASTRIQUE PUR CH14 / 
FLOCARE NASOGASTRISCHE PUR SONDE CH14 110CM  </v>
      </c>
      <c r="I37" s="14">
        <f t="shared" si="1"/>
        <v>94572</v>
      </c>
      <c r="J37" s="14">
        <f t="shared" si="2"/>
        <v>3412293</v>
      </c>
      <c r="K37" s="15">
        <f t="shared" si="3"/>
        <v>10</v>
      </c>
    </row>
    <row r="38" spans="1:11" ht="29" x14ac:dyDescent="0.35">
      <c r="A38" s="14">
        <v>94566</v>
      </c>
      <c r="B38" s="14">
        <v>3412236</v>
      </c>
      <c r="C38" s="13" t="s">
        <v>66</v>
      </c>
      <c r="D38" s="13" t="s">
        <v>67</v>
      </c>
      <c r="E38" s="26"/>
      <c r="F38" s="15">
        <v>10</v>
      </c>
      <c r="G38" s="22"/>
      <c r="H38" s="13" t="str">
        <f t="shared" si="0"/>
        <v xml:space="preserve">FLOCARE SONDE NASO-GASTRIQUE PUR CH5 /
FLOCARE NASOGASTRISCHE PUR SONDE CH5 50CM  </v>
      </c>
      <c r="I38" s="14">
        <f t="shared" si="1"/>
        <v>94566</v>
      </c>
      <c r="J38" s="14">
        <f t="shared" si="2"/>
        <v>3412236</v>
      </c>
      <c r="K38" s="15">
        <f t="shared" si="3"/>
        <v>10</v>
      </c>
    </row>
    <row r="39" spans="1:11" ht="29" x14ac:dyDescent="0.35">
      <c r="A39" s="14">
        <v>94567</v>
      </c>
      <c r="B39" s="14">
        <v>3412244</v>
      </c>
      <c r="C39" s="13" t="s">
        <v>68</v>
      </c>
      <c r="D39" s="13" t="s">
        <v>69</v>
      </c>
      <c r="E39" s="26"/>
      <c r="F39" s="15">
        <v>10</v>
      </c>
      <c r="G39" s="22"/>
      <c r="H39" s="13" t="str">
        <f t="shared" si="0"/>
        <v xml:space="preserve">FLOCARE SONDE NASO-GASTRIQUE PUR CH6 / 
FLOCARE NASOGASTRISCHE PUR SONDE CH6 60CM  </v>
      </c>
      <c r="I39" s="14">
        <f t="shared" si="1"/>
        <v>94567</v>
      </c>
      <c r="J39" s="14">
        <f t="shared" si="2"/>
        <v>3412244</v>
      </c>
      <c r="K39" s="15">
        <f t="shared" si="3"/>
        <v>10</v>
      </c>
    </row>
    <row r="40" spans="1:11" ht="29" x14ac:dyDescent="0.35">
      <c r="A40" s="14">
        <v>94568</v>
      </c>
      <c r="B40" s="14">
        <v>3412251</v>
      </c>
      <c r="C40" s="13" t="s">
        <v>68</v>
      </c>
      <c r="D40" s="13" t="s">
        <v>57</v>
      </c>
      <c r="E40" s="26"/>
      <c r="F40" s="15">
        <v>10</v>
      </c>
      <c r="G40" s="22"/>
      <c r="H40" s="13" t="str">
        <f t="shared" si="0"/>
        <v xml:space="preserve">FLOCARE SONDE NASO-GASTRIQUE PUR CH6 / 
FLOCARE NASOGASTRISCHE PUR SONDE CH6 110CM  </v>
      </c>
      <c r="I40" s="14">
        <f t="shared" si="1"/>
        <v>94568</v>
      </c>
      <c r="J40" s="14">
        <f t="shared" si="2"/>
        <v>3412251</v>
      </c>
      <c r="K40" s="15">
        <f t="shared" si="3"/>
        <v>10</v>
      </c>
    </row>
    <row r="41" spans="1:11" ht="29" x14ac:dyDescent="0.35">
      <c r="A41" s="14">
        <v>94569</v>
      </c>
      <c r="B41" s="14">
        <v>3412269</v>
      </c>
      <c r="C41" s="13" t="s">
        <v>70</v>
      </c>
      <c r="D41" s="13" t="s">
        <v>57</v>
      </c>
      <c r="E41" s="26"/>
      <c r="F41" s="15">
        <v>10</v>
      </c>
      <c r="G41" s="22"/>
      <c r="H41" s="13" t="str">
        <f t="shared" si="0"/>
        <v xml:space="preserve">FLOCARE SONDE NASO-GASTRIQUE PUR CH8 / 
FLOCARE NASOGASTRISCHE PUR SONDE CH8 110CM  </v>
      </c>
      <c r="I41" s="14">
        <f t="shared" si="1"/>
        <v>94569</v>
      </c>
      <c r="J41" s="14">
        <f t="shared" si="2"/>
        <v>3412269</v>
      </c>
      <c r="K41" s="15">
        <f t="shared" si="3"/>
        <v>10</v>
      </c>
    </row>
    <row r="42" spans="1:11" ht="29" x14ac:dyDescent="0.35">
      <c r="A42" s="14">
        <v>94825</v>
      </c>
      <c r="B42" s="14">
        <v>3412301</v>
      </c>
      <c r="C42" s="13" t="s">
        <v>71</v>
      </c>
      <c r="D42" s="13" t="s">
        <v>72</v>
      </c>
      <c r="E42" s="26"/>
      <c r="F42" s="15">
        <v>3</v>
      </c>
      <c r="G42" s="22"/>
      <c r="H42" s="13" t="str">
        <f t="shared" si="0"/>
        <v xml:space="preserve">FLOCARE SONDE NASO-INTESTINALE BENGMARK CH10 / 
FLOCARE BENGMARK NASO-INTESTINALE SONDE CH10 145CM  </v>
      </c>
      <c r="I42" s="14">
        <f t="shared" si="1"/>
        <v>94825</v>
      </c>
      <c r="J42" s="14">
        <f t="shared" si="2"/>
        <v>3412301</v>
      </c>
      <c r="K42" s="15">
        <f t="shared" si="3"/>
        <v>3</v>
      </c>
    </row>
    <row r="43" spans="1:11" x14ac:dyDescent="0.35">
      <c r="A43" s="14">
        <v>70139</v>
      </c>
      <c r="B43" s="14">
        <v>2979359</v>
      </c>
      <c r="C43" s="13" t="s">
        <v>73</v>
      </c>
      <c r="D43" s="13" t="s">
        <v>74</v>
      </c>
      <c r="E43" s="28"/>
      <c r="F43" s="15">
        <v>10</v>
      </c>
      <c r="G43" s="22"/>
      <c r="H43" s="13" t="str">
        <f t="shared" si="0"/>
        <v xml:space="preserve">FLOCARE TOP FILL RESERVOIR 1.3L  </v>
      </c>
      <c r="I43" s="14">
        <f t="shared" si="1"/>
        <v>70139</v>
      </c>
      <c r="J43" s="14">
        <f t="shared" si="2"/>
        <v>2979359</v>
      </c>
      <c r="K43" s="15">
        <f t="shared" si="3"/>
        <v>10</v>
      </c>
    </row>
    <row r="44" spans="1:11" x14ac:dyDescent="0.35">
      <c r="A44" s="14">
        <v>206306</v>
      </c>
      <c r="B44" s="14">
        <v>4928537</v>
      </c>
      <c r="C44" s="13" t="s">
        <v>75</v>
      </c>
      <c r="D44" s="13" t="s">
        <v>76</v>
      </c>
      <c r="E44" s="13" t="s">
        <v>26</v>
      </c>
      <c r="F44" s="15">
        <v>12</v>
      </c>
      <c r="G44" s="22"/>
      <c r="H44" s="13" t="str">
        <f t="shared" si="0"/>
        <v xml:space="preserve">FORTIFIT POWDER 280GR  FRAISE / AARDBEI </v>
      </c>
      <c r="I44" s="14">
        <f t="shared" si="1"/>
        <v>206306</v>
      </c>
      <c r="J44" s="14">
        <f t="shared" si="2"/>
        <v>4928537</v>
      </c>
      <c r="K44" s="15">
        <f t="shared" si="3"/>
        <v>12</v>
      </c>
    </row>
    <row r="45" spans="1:11" x14ac:dyDescent="0.35">
      <c r="A45" s="14">
        <v>206304</v>
      </c>
      <c r="B45" s="14">
        <v>4928545</v>
      </c>
      <c r="C45" s="13" t="s">
        <v>75</v>
      </c>
      <c r="D45" s="13" t="s">
        <v>76</v>
      </c>
      <c r="E45" s="13" t="s">
        <v>27</v>
      </c>
      <c r="F45" s="15">
        <v>12</v>
      </c>
      <c r="G45" s="22"/>
      <c r="H45" s="13" t="str">
        <f t="shared" si="0"/>
        <v xml:space="preserve">FORTIFIT POWDER 280GR  VANILLE / VANILLA </v>
      </c>
      <c r="I45" s="14">
        <f t="shared" si="1"/>
        <v>206304</v>
      </c>
      <c r="J45" s="14">
        <f t="shared" si="2"/>
        <v>4928545</v>
      </c>
      <c r="K45" s="15">
        <f t="shared" si="3"/>
        <v>12</v>
      </c>
    </row>
    <row r="46" spans="1:11" x14ac:dyDescent="0.35">
      <c r="A46" s="14">
        <v>84419</v>
      </c>
      <c r="B46" s="14">
        <v>4761839</v>
      </c>
      <c r="C46" s="13" t="s">
        <v>77</v>
      </c>
      <c r="D46" s="13" t="s">
        <v>24</v>
      </c>
      <c r="E46" s="13" t="s">
        <v>78</v>
      </c>
      <c r="F46" s="15">
        <v>24</v>
      </c>
      <c r="G46" s="22"/>
      <c r="H46" s="13" t="str">
        <f t="shared" si="0"/>
        <v xml:space="preserve">FORTIMEL 1.5KCAL  200ML  BANANE / BANAAN </v>
      </c>
      <c r="I46" s="14">
        <f t="shared" si="1"/>
        <v>84419</v>
      </c>
      <c r="J46" s="14">
        <f t="shared" si="2"/>
        <v>4761839</v>
      </c>
      <c r="K46" s="15">
        <f t="shared" si="3"/>
        <v>24</v>
      </c>
    </row>
    <row r="47" spans="1:11" x14ac:dyDescent="0.35">
      <c r="A47" s="14">
        <v>41157</v>
      </c>
      <c r="B47" s="14">
        <v>4761821</v>
      </c>
      <c r="C47" s="13" t="s">
        <v>77</v>
      </c>
      <c r="D47" s="13" t="s">
        <v>24</v>
      </c>
      <c r="E47" s="13" t="s">
        <v>25</v>
      </c>
      <c r="F47" s="15">
        <v>24</v>
      </c>
      <c r="G47" s="22"/>
      <c r="H47" s="13" t="str">
        <f t="shared" si="0"/>
        <v xml:space="preserve">FORTIMEL 1.5KCAL  200ML  CHOCOLAT / CHOCOLADE </v>
      </c>
      <c r="I47" s="14">
        <f t="shared" si="1"/>
        <v>41157</v>
      </c>
      <c r="J47" s="14">
        <f t="shared" si="2"/>
        <v>4761821</v>
      </c>
      <c r="K47" s="15">
        <f t="shared" si="3"/>
        <v>24</v>
      </c>
    </row>
    <row r="48" spans="1:11" x14ac:dyDescent="0.35">
      <c r="A48" s="14">
        <v>84420</v>
      </c>
      <c r="B48" s="14">
        <v>4761847</v>
      </c>
      <c r="C48" s="13" t="s">
        <v>77</v>
      </c>
      <c r="D48" s="13" t="s">
        <v>24</v>
      </c>
      <c r="E48" s="13" t="s">
        <v>26</v>
      </c>
      <c r="F48" s="15">
        <v>24</v>
      </c>
      <c r="G48" s="22"/>
      <c r="H48" s="13" t="str">
        <f t="shared" si="0"/>
        <v xml:space="preserve">FORTIMEL 1.5KCAL  200ML  FRAISE / AARDBEI </v>
      </c>
      <c r="I48" s="14">
        <f t="shared" si="1"/>
        <v>84420</v>
      </c>
      <c r="J48" s="14">
        <f t="shared" si="2"/>
        <v>4761847</v>
      </c>
      <c r="K48" s="15">
        <f t="shared" si="3"/>
        <v>24</v>
      </c>
    </row>
    <row r="49" spans="1:11" x14ac:dyDescent="0.35">
      <c r="A49" s="14">
        <v>201917</v>
      </c>
      <c r="B49" s="23">
        <v>4761862</v>
      </c>
      <c r="C49" s="13" t="s">
        <v>77</v>
      </c>
      <c r="D49" s="13" t="s">
        <v>24</v>
      </c>
      <c r="E49" s="13" t="s">
        <v>27</v>
      </c>
      <c r="F49" s="15">
        <v>24</v>
      </c>
      <c r="G49" s="22"/>
      <c r="H49" s="13" t="str">
        <f t="shared" si="0"/>
        <v xml:space="preserve">FORTIMEL 1.5KCAL  200ML  VANILLE / VANILLA </v>
      </c>
      <c r="I49" s="14">
        <f t="shared" si="1"/>
        <v>201917</v>
      </c>
      <c r="J49" s="14">
        <f t="shared" si="2"/>
        <v>4761862</v>
      </c>
      <c r="K49" s="15">
        <f t="shared" si="3"/>
        <v>24</v>
      </c>
    </row>
    <row r="50" spans="1:11" x14ac:dyDescent="0.35">
      <c r="A50" s="14">
        <v>209117</v>
      </c>
      <c r="B50" s="14">
        <v>4938072</v>
      </c>
      <c r="C50" s="13" t="s">
        <v>79</v>
      </c>
      <c r="D50" s="13" t="s">
        <v>80</v>
      </c>
      <c r="E50" s="13" t="s">
        <v>78</v>
      </c>
      <c r="F50" s="15">
        <v>24</v>
      </c>
      <c r="G50" s="22"/>
      <c r="H50" s="13" t="str">
        <f t="shared" si="0"/>
        <v xml:space="preserve">FORTIMEL COMPACT 2.4KCAL  125ML  BANANE / BANAAN </v>
      </c>
      <c r="I50" s="14">
        <f t="shared" si="1"/>
        <v>209117</v>
      </c>
      <c r="J50" s="14">
        <f t="shared" si="2"/>
        <v>4938072</v>
      </c>
      <c r="K50" s="15">
        <f t="shared" si="3"/>
        <v>24</v>
      </c>
    </row>
    <row r="51" spans="1:11" x14ac:dyDescent="0.35">
      <c r="A51" s="14">
        <v>171849</v>
      </c>
      <c r="B51" s="14">
        <v>4761789</v>
      </c>
      <c r="C51" s="13" t="s">
        <v>79</v>
      </c>
      <c r="D51" s="13" t="s">
        <v>80</v>
      </c>
      <c r="E51" s="13" t="s">
        <v>25</v>
      </c>
      <c r="F51" s="15">
        <v>24</v>
      </c>
      <c r="G51" s="22"/>
      <c r="H51" s="13" t="str">
        <f t="shared" si="0"/>
        <v xml:space="preserve">FORTIMEL COMPACT 2.4KCAL  125ML  CHOCOLAT / CHOCOLADE </v>
      </c>
      <c r="I51" s="14">
        <f t="shared" si="1"/>
        <v>171849</v>
      </c>
      <c r="J51" s="14">
        <f t="shared" si="2"/>
        <v>4761789</v>
      </c>
      <c r="K51" s="15">
        <f t="shared" si="3"/>
        <v>24</v>
      </c>
    </row>
    <row r="52" spans="1:11" x14ac:dyDescent="0.35">
      <c r="A52" s="14">
        <v>203944</v>
      </c>
      <c r="B52" s="14">
        <v>4943247</v>
      </c>
      <c r="C52" s="13" t="s">
        <v>79</v>
      </c>
      <c r="D52" s="13" t="s">
        <v>80</v>
      </c>
      <c r="E52" s="13" t="s">
        <v>26</v>
      </c>
      <c r="F52" s="15">
        <v>24</v>
      </c>
      <c r="G52" s="22"/>
      <c r="H52" s="13" t="str">
        <f t="shared" si="0"/>
        <v xml:space="preserve">FORTIMEL COMPACT 2.4KCAL  125ML  FRAISE / AARDBEI </v>
      </c>
      <c r="I52" s="14">
        <f t="shared" si="1"/>
        <v>203944</v>
      </c>
      <c r="J52" s="14">
        <f t="shared" si="2"/>
        <v>4943247</v>
      </c>
      <c r="K52" s="15">
        <f t="shared" si="3"/>
        <v>24</v>
      </c>
    </row>
    <row r="53" spans="1:11" x14ac:dyDescent="0.35">
      <c r="A53" s="14">
        <v>205973</v>
      </c>
      <c r="B53" s="14">
        <v>4931283</v>
      </c>
      <c r="C53" s="13" t="s">
        <v>79</v>
      </c>
      <c r="D53" s="13" t="s">
        <v>80</v>
      </c>
      <c r="E53" s="13" t="s">
        <v>81</v>
      </c>
      <c r="F53" s="15">
        <v>24</v>
      </c>
      <c r="G53" s="22"/>
      <c r="H53" s="13" t="str">
        <f t="shared" si="0"/>
        <v xml:space="preserve">FORTIMEL COMPACT 2.4KCAL  125ML  MOKA / MOCHA </v>
      </c>
      <c r="I53" s="14">
        <f t="shared" si="1"/>
        <v>205973</v>
      </c>
      <c r="J53" s="14">
        <f t="shared" si="2"/>
        <v>4931283</v>
      </c>
      <c r="K53" s="15">
        <f t="shared" si="3"/>
        <v>24</v>
      </c>
    </row>
    <row r="54" spans="1:11" x14ac:dyDescent="0.35">
      <c r="A54" s="14">
        <v>205968</v>
      </c>
      <c r="B54" s="23">
        <v>4929527</v>
      </c>
      <c r="C54" s="13" t="s">
        <v>79</v>
      </c>
      <c r="D54" s="13" t="s">
        <v>80</v>
      </c>
      <c r="E54" s="13" t="s">
        <v>82</v>
      </c>
      <c r="F54" s="15">
        <v>24</v>
      </c>
      <c r="G54" s="22"/>
      <c r="H54" s="13" t="str">
        <f t="shared" si="0"/>
        <v xml:space="preserve">FORTIMEL COMPACT 2.4KCAL  125ML  NEUTRE / NEUTRAAL </v>
      </c>
      <c r="I54" s="14">
        <f t="shared" si="1"/>
        <v>205968</v>
      </c>
      <c r="J54" s="14">
        <f t="shared" si="2"/>
        <v>4929527</v>
      </c>
      <c r="K54" s="15">
        <f t="shared" si="3"/>
        <v>24</v>
      </c>
    </row>
    <row r="55" spans="1:11" x14ac:dyDescent="0.35">
      <c r="A55" s="14">
        <v>203943</v>
      </c>
      <c r="B55" s="14">
        <v>4943239</v>
      </c>
      <c r="C55" s="13" t="s">
        <v>79</v>
      </c>
      <c r="D55" s="13" t="s">
        <v>80</v>
      </c>
      <c r="E55" s="13" t="s">
        <v>27</v>
      </c>
      <c r="F55" s="15">
        <v>24</v>
      </c>
      <c r="G55" s="22"/>
      <c r="H55" s="13" t="str">
        <f t="shared" si="0"/>
        <v xml:space="preserve">FORTIMEL COMPACT 2.4KCAL  125ML  VANILLE / VANILLA </v>
      </c>
      <c r="I55" s="14">
        <f t="shared" si="1"/>
        <v>203943</v>
      </c>
      <c r="J55" s="14">
        <f t="shared" si="2"/>
        <v>4943239</v>
      </c>
      <c r="K55" s="15">
        <f t="shared" si="3"/>
        <v>24</v>
      </c>
    </row>
    <row r="56" spans="1:11" x14ac:dyDescent="0.35">
      <c r="A56" s="14">
        <v>172113</v>
      </c>
      <c r="B56" s="14">
        <v>4761755</v>
      </c>
      <c r="C56" s="13" t="s">
        <v>83</v>
      </c>
      <c r="D56" s="13" t="s">
        <v>80</v>
      </c>
      <c r="E56" s="13" t="s">
        <v>26</v>
      </c>
      <c r="F56" s="15">
        <v>24</v>
      </c>
      <c r="G56" s="22"/>
      <c r="H56" s="13" t="str">
        <f t="shared" si="0"/>
        <v xml:space="preserve">FORTIMEL COMPACT FIBRE 2.4KCAL 125ML  FRAISE / AARDBEI </v>
      </c>
      <c r="I56" s="14">
        <f t="shared" si="1"/>
        <v>172113</v>
      </c>
      <c r="J56" s="14">
        <f t="shared" si="2"/>
        <v>4761755</v>
      </c>
      <c r="K56" s="15">
        <f t="shared" si="3"/>
        <v>24</v>
      </c>
    </row>
    <row r="57" spans="1:11" x14ac:dyDescent="0.35">
      <c r="A57" s="14">
        <v>172109</v>
      </c>
      <c r="B57" s="14">
        <v>4761797</v>
      </c>
      <c r="C57" s="13" t="s">
        <v>83</v>
      </c>
      <c r="D57" s="13" t="s">
        <v>80</v>
      </c>
      <c r="E57" s="13" t="s">
        <v>27</v>
      </c>
      <c r="F57" s="15">
        <v>24</v>
      </c>
      <c r="G57" s="22"/>
      <c r="H57" s="13" t="str">
        <f t="shared" si="0"/>
        <v xml:space="preserve">FORTIMEL COMPACT FIBRE 2.4KCAL 125ML  VANILLE / VANILLA </v>
      </c>
      <c r="I57" s="14">
        <f t="shared" si="1"/>
        <v>172109</v>
      </c>
      <c r="J57" s="14">
        <f t="shared" si="2"/>
        <v>4761797</v>
      </c>
      <c r="K57" s="15">
        <f t="shared" si="3"/>
        <v>24</v>
      </c>
    </row>
    <row r="58" spans="1:11" x14ac:dyDescent="0.35">
      <c r="A58" s="14">
        <v>162749</v>
      </c>
      <c r="B58" s="14">
        <v>2906006</v>
      </c>
      <c r="C58" s="13" t="s">
        <v>84</v>
      </c>
      <c r="D58" s="13" t="s">
        <v>80</v>
      </c>
      <c r="E58" s="13" t="s">
        <v>78</v>
      </c>
      <c r="F58" s="15">
        <v>24</v>
      </c>
      <c r="G58" s="22"/>
      <c r="H58" s="13" t="str">
        <f t="shared" si="0"/>
        <v xml:space="preserve">FORTIMEL COMPACT PROTEIN 2.4KCAL  125ML  BANANE / BANAAN </v>
      </c>
      <c r="I58" s="14">
        <f t="shared" si="1"/>
        <v>162749</v>
      </c>
      <c r="J58" s="14">
        <f t="shared" si="2"/>
        <v>2906006</v>
      </c>
      <c r="K58" s="15">
        <f t="shared" si="3"/>
        <v>24</v>
      </c>
    </row>
    <row r="59" spans="1:11" x14ac:dyDescent="0.35">
      <c r="A59" s="14">
        <v>201922</v>
      </c>
      <c r="B59" s="23">
        <v>4857538</v>
      </c>
      <c r="C59" s="13" t="s">
        <v>84</v>
      </c>
      <c r="D59" s="13" t="s">
        <v>80</v>
      </c>
      <c r="E59" s="13" t="s">
        <v>26</v>
      </c>
      <c r="F59" s="15">
        <v>24</v>
      </c>
      <c r="G59" s="22"/>
      <c r="H59" s="13" t="str">
        <f t="shared" si="0"/>
        <v xml:space="preserve">FORTIMEL COMPACT PROTEIN 2.4KCAL  125ML  FRAISE / AARDBEI </v>
      </c>
      <c r="I59" s="14">
        <f t="shared" si="1"/>
        <v>201922</v>
      </c>
      <c r="J59" s="14">
        <f t="shared" si="2"/>
        <v>4857538</v>
      </c>
      <c r="K59" s="15">
        <f t="shared" si="3"/>
        <v>24</v>
      </c>
    </row>
    <row r="60" spans="1:11" ht="29" x14ac:dyDescent="0.35">
      <c r="A60" s="14">
        <v>163265</v>
      </c>
      <c r="B60" s="14">
        <v>4857520</v>
      </c>
      <c r="C60" s="13" t="s">
        <v>84</v>
      </c>
      <c r="D60" s="13" t="s">
        <v>80</v>
      </c>
      <c r="E60" s="13" t="s">
        <v>85</v>
      </c>
      <c r="F60" s="15">
        <v>24</v>
      </c>
      <c r="G60" s="22"/>
      <c r="H60" s="13" t="str">
        <f t="shared" si="0"/>
        <v>FORTIMEL COMPACT PROTEIN 2.4KCAL  125ML  FRUITS DE LA FORET / BOSVRUCHTEN</v>
      </c>
      <c r="I60" s="14">
        <f t="shared" si="1"/>
        <v>163265</v>
      </c>
      <c r="J60" s="14">
        <f t="shared" si="2"/>
        <v>4857520</v>
      </c>
      <c r="K60" s="15">
        <f t="shared" si="3"/>
        <v>24</v>
      </c>
    </row>
    <row r="61" spans="1:11" ht="29" x14ac:dyDescent="0.35">
      <c r="A61" s="14">
        <v>172116</v>
      </c>
      <c r="B61" s="14">
        <v>4857553</v>
      </c>
      <c r="C61" s="13" t="s">
        <v>84</v>
      </c>
      <c r="D61" s="13" t="s">
        <v>80</v>
      </c>
      <c r="E61" s="13" t="s">
        <v>86</v>
      </c>
      <c r="F61" s="15">
        <v>24</v>
      </c>
      <c r="G61" s="22"/>
      <c r="H61" s="13" t="str">
        <f t="shared" si="0"/>
        <v>FORTIMEL COMPACT PROTEIN 2.4KCAL  125ML  FRUITS ROUGES SENSATION FRAICHEUR / VERFRISSENDE RODE VRUCHTEN</v>
      </c>
      <c r="I61" s="14">
        <f t="shared" si="1"/>
        <v>172116</v>
      </c>
      <c r="J61" s="14">
        <f t="shared" si="2"/>
        <v>4857553</v>
      </c>
      <c r="K61" s="15">
        <f t="shared" si="3"/>
        <v>24</v>
      </c>
    </row>
    <row r="62" spans="1:11" x14ac:dyDescent="0.35">
      <c r="A62" s="14">
        <v>201920</v>
      </c>
      <c r="B62" s="23">
        <v>4857496</v>
      </c>
      <c r="C62" s="13" t="s">
        <v>84</v>
      </c>
      <c r="D62" s="13" t="s">
        <v>80</v>
      </c>
      <c r="E62" s="13" t="s">
        <v>81</v>
      </c>
      <c r="F62" s="15">
        <v>24</v>
      </c>
      <c r="G62" s="22"/>
      <c r="H62" s="13" t="str">
        <f t="shared" si="0"/>
        <v xml:space="preserve">FORTIMEL COMPACT PROTEIN 2.4KCAL  125ML  MOKA / MOCHA </v>
      </c>
      <c r="I62" s="14">
        <f t="shared" si="1"/>
        <v>201920</v>
      </c>
      <c r="J62" s="14">
        <f t="shared" si="2"/>
        <v>4857496</v>
      </c>
      <c r="K62" s="15">
        <f t="shared" si="3"/>
        <v>24</v>
      </c>
    </row>
    <row r="63" spans="1:11" x14ac:dyDescent="0.35">
      <c r="A63" s="14">
        <v>172121</v>
      </c>
      <c r="B63" s="14">
        <v>3751419</v>
      </c>
      <c r="C63" s="13" t="s">
        <v>84</v>
      </c>
      <c r="D63" s="13" t="s">
        <v>80</v>
      </c>
      <c r="E63" s="13" t="s">
        <v>82</v>
      </c>
      <c r="F63" s="15">
        <v>24</v>
      </c>
      <c r="G63" s="22"/>
      <c r="H63" s="13" t="str">
        <f t="shared" si="0"/>
        <v xml:space="preserve">FORTIMEL COMPACT PROTEIN 2.4KCAL  125ML  NEUTRE / NEUTRAAL </v>
      </c>
      <c r="I63" s="14">
        <f t="shared" si="1"/>
        <v>172121</v>
      </c>
      <c r="J63" s="14">
        <f t="shared" si="2"/>
        <v>3751419</v>
      </c>
      <c r="K63" s="15">
        <f t="shared" si="3"/>
        <v>24</v>
      </c>
    </row>
    <row r="64" spans="1:11" ht="29" x14ac:dyDescent="0.35">
      <c r="A64" s="14">
        <v>201921</v>
      </c>
      <c r="B64" s="23">
        <v>4857504</v>
      </c>
      <c r="C64" s="13" t="s">
        <v>84</v>
      </c>
      <c r="D64" s="13" t="s">
        <v>80</v>
      </c>
      <c r="E64" s="13" t="s">
        <v>87</v>
      </c>
      <c r="F64" s="15">
        <v>24</v>
      </c>
      <c r="G64" s="22"/>
      <c r="H64" s="13" t="str">
        <f t="shared" si="0"/>
        <v>FORTIMEL COMPACT PROTEIN 2.4KCAL  125ML  PECHE-MANGUE / PERZIK-MANGO</v>
      </c>
      <c r="I64" s="14">
        <f t="shared" si="1"/>
        <v>201921</v>
      </c>
      <c r="J64" s="14">
        <f t="shared" si="2"/>
        <v>4857504</v>
      </c>
      <c r="K64" s="15">
        <f t="shared" si="3"/>
        <v>24</v>
      </c>
    </row>
    <row r="65" spans="1:11" x14ac:dyDescent="0.35">
      <c r="A65" s="14">
        <v>201918</v>
      </c>
      <c r="B65" s="23">
        <v>4857488</v>
      </c>
      <c r="C65" s="13" t="s">
        <v>84</v>
      </c>
      <c r="D65" s="13" t="s">
        <v>80</v>
      </c>
      <c r="E65" s="13" t="s">
        <v>27</v>
      </c>
      <c r="F65" s="15">
        <v>24</v>
      </c>
      <c r="G65" s="22"/>
      <c r="H65" s="13" t="str">
        <f t="shared" si="0"/>
        <v xml:space="preserve">FORTIMEL COMPACT PROTEIN 2.4KCAL  125ML  VANILLE / VANILLA </v>
      </c>
      <c r="I65" s="14">
        <f t="shared" si="1"/>
        <v>201918</v>
      </c>
      <c r="J65" s="14">
        <f t="shared" si="2"/>
        <v>4857488</v>
      </c>
      <c r="K65" s="15">
        <f t="shared" si="3"/>
        <v>24</v>
      </c>
    </row>
    <row r="66" spans="1:11" ht="29" x14ac:dyDescent="0.35">
      <c r="A66" s="14">
        <v>174198</v>
      </c>
      <c r="B66" s="23">
        <v>4425245</v>
      </c>
      <c r="C66" s="13" t="s">
        <v>88</v>
      </c>
      <c r="D66" s="13" t="s">
        <v>89</v>
      </c>
      <c r="E66" s="13" t="s">
        <v>25</v>
      </c>
      <c r="F66" s="15">
        <v>6</v>
      </c>
      <c r="G66" s="22"/>
      <c r="H66" s="13" t="str">
        <f t="shared" si="0"/>
        <v xml:space="preserve">FORTIMEL CREME  4x125GR  CHOCOLAT / CHOCOLADE </v>
      </c>
      <c r="I66" s="14">
        <f t="shared" si="1"/>
        <v>174198</v>
      </c>
      <c r="J66" s="14">
        <f t="shared" si="2"/>
        <v>4425245</v>
      </c>
      <c r="K66" s="15">
        <f t="shared" si="3"/>
        <v>6</v>
      </c>
    </row>
    <row r="67" spans="1:11" ht="29" x14ac:dyDescent="0.35">
      <c r="A67" s="14">
        <v>174200</v>
      </c>
      <c r="B67" s="23">
        <v>4425211</v>
      </c>
      <c r="C67" s="13" t="s">
        <v>88</v>
      </c>
      <c r="D67" s="13" t="s">
        <v>89</v>
      </c>
      <c r="E67" s="13" t="s">
        <v>90</v>
      </c>
      <c r="F67" s="15">
        <v>6</v>
      </c>
      <c r="G67" s="22"/>
      <c r="H67" s="13" t="str">
        <f t="shared" ref="H67:H130" si="4">C67&amp;" "&amp;D67&amp;" "&amp;" "&amp;E67</f>
        <v>FORTIMEL CREME  4x125GR  FRUITS ROUGE / RODE VRUCHTEN</v>
      </c>
      <c r="I67" s="14">
        <f t="shared" ref="I67:I130" si="5">A67</f>
        <v>174200</v>
      </c>
      <c r="J67" s="14">
        <f t="shared" ref="J67:J130" si="6">B67</f>
        <v>4425211</v>
      </c>
      <c r="K67" s="15">
        <f t="shared" ref="K67:K130" si="7">F67</f>
        <v>6</v>
      </c>
    </row>
    <row r="68" spans="1:11" ht="29" x14ac:dyDescent="0.35">
      <c r="A68" s="14">
        <v>174208</v>
      </c>
      <c r="B68" s="23">
        <v>4425237</v>
      </c>
      <c r="C68" s="13" t="s">
        <v>88</v>
      </c>
      <c r="D68" s="13" t="s">
        <v>89</v>
      </c>
      <c r="E68" s="13" t="s">
        <v>81</v>
      </c>
      <c r="F68" s="15">
        <v>6</v>
      </c>
      <c r="G68" s="22"/>
      <c r="H68" s="13" t="str">
        <f t="shared" si="4"/>
        <v xml:space="preserve">FORTIMEL CREME  4x125GR  MOKA / MOCHA </v>
      </c>
      <c r="I68" s="14">
        <f t="shared" si="5"/>
        <v>174208</v>
      </c>
      <c r="J68" s="14">
        <f t="shared" si="6"/>
        <v>4425237</v>
      </c>
      <c r="K68" s="15">
        <f t="shared" si="7"/>
        <v>6</v>
      </c>
    </row>
    <row r="69" spans="1:11" ht="29" x14ac:dyDescent="0.35">
      <c r="A69" s="14">
        <v>174203</v>
      </c>
      <c r="B69" s="23">
        <v>4425229</v>
      </c>
      <c r="C69" s="13" t="s">
        <v>88</v>
      </c>
      <c r="D69" s="13" t="s">
        <v>89</v>
      </c>
      <c r="E69" s="13" t="s">
        <v>27</v>
      </c>
      <c r="F69" s="15">
        <v>6</v>
      </c>
      <c r="G69" s="22"/>
      <c r="H69" s="13" t="str">
        <f t="shared" si="4"/>
        <v xml:space="preserve">FORTIMEL CREME  4x125GR  VANILLE / VANILLA </v>
      </c>
      <c r="I69" s="14">
        <f t="shared" si="5"/>
        <v>174203</v>
      </c>
      <c r="J69" s="14">
        <f t="shared" si="6"/>
        <v>4425229</v>
      </c>
      <c r="K69" s="15">
        <f t="shared" si="7"/>
        <v>6</v>
      </c>
    </row>
    <row r="70" spans="1:11" x14ac:dyDescent="0.35">
      <c r="A70" s="14">
        <v>70594</v>
      </c>
      <c r="B70" s="14">
        <v>4392239</v>
      </c>
      <c r="C70" s="13" t="s">
        <v>91</v>
      </c>
      <c r="D70" s="13" t="s">
        <v>24</v>
      </c>
      <c r="E70" s="13" t="s">
        <v>25</v>
      </c>
      <c r="F70" s="15">
        <v>24</v>
      </c>
      <c r="G70" s="22"/>
      <c r="H70" s="13" t="str">
        <f t="shared" si="4"/>
        <v xml:space="preserve">FORTIMEL DIACARE  200ML  CHOCOLAT / CHOCOLADE </v>
      </c>
      <c r="I70" s="14">
        <f t="shared" si="5"/>
        <v>70594</v>
      </c>
      <c r="J70" s="14">
        <f t="shared" si="6"/>
        <v>4392239</v>
      </c>
      <c r="K70" s="15">
        <f t="shared" si="7"/>
        <v>24</v>
      </c>
    </row>
    <row r="71" spans="1:11" x14ac:dyDescent="0.35">
      <c r="A71" s="14">
        <v>40960</v>
      </c>
      <c r="B71" s="14">
        <v>4392221</v>
      </c>
      <c r="C71" s="13" t="s">
        <v>91</v>
      </c>
      <c r="D71" s="13" t="s">
        <v>24</v>
      </c>
      <c r="E71" s="13" t="s">
        <v>26</v>
      </c>
      <c r="F71" s="15">
        <v>24</v>
      </c>
      <c r="G71" s="22"/>
      <c r="H71" s="13" t="str">
        <f t="shared" si="4"/>
        <v xml:space="preserve">FORTIMEL DIACARE  200ML  FRAISE / AARDBEI </v>
      </c>
      <c r="I71" s="14">
        <f t="shared" si="5"/>
        <v>40960</v>
      </c>
      <c r="J71" s="14">
        <f t="shared" si="6"/>
        <v>4392221</v>
      </c>
      <c r="K71" s="15">
        <f t="shared" si="7"/>
        <v>24</v>
      </c>
    </row>
    <row r="72" spans="1:11" x14ac:dyDescent="0.35">
      <c r="A72" s="14">
        <v>40959</v>
      </c>
      <c r="B72" s="14">
        <v>4392213</v>
      </c>
      <c r="C72" s="13" t="s">
        <v>91</v>
      </c>
      <c r="D72" s="13" t="s">
        <v>24</v>
      </c>
      <c r="E72" s="13" t="s">
        <v>27</v>
      </c>
      <c r="F72" s="15">
        <v>24</v>
      </c>
      <c r="G72" s="22"/>
      <c r="H72" s="13" t="str">
        <f t="shared" si="4"/>
        <v xml:space="preserve">FORTIMEL DIACARE  200ML  VANILLE / VANILLA </v>
      </c>
      <c r="I72" s="14">
        <f t="shared" si="5"/>
        <v>40959</v>
      </c>
      <c r="J72" s="14">
        <f t="shared" si="6"/>
        <v>4392213</v>
      </c>
      <c r="K72" s="15">
        <f t="shared" si="7"/>
        <v>24</v>
      </c>
    </row>
    <row r="73" spans="1:11" x14ac:dyDescent="0.35">
      <c r="A73" s="14">
        <v>185087</v>
      </c>
      <c r="B73" s="14">
        <v>4756185</v>
      </c>
      <c r="C73" s="13" t="s">
        <v>92</v>
      </c>
      <c r="D73" s="13" t="s">
        <v>24</v>
      </c>
      <c r="E73" s="13" t="s">
        <v>93</v>
      </c>
      <c r="F73" s="15">
        <v>24</v>
      </c>
      <c r="G73" s="22"/>
      <c r="H73" s="13" t="str">
        <f t="shared" si="4"/>
        <v>FORTIMEL JUCY PLUS  200ML  FRAMBOISE SENSATION FRAICHEUR / VERFRISSENDE FRAMBOOS</v>
      </c>
      <c r="I73" s="14">
        <f t="shared" si="5"/>
        <v>185087</v>
      </c>
      <c r="J73" s="14">
        <f t="shared" si="6"/>
        <v>4756185</v>
      </c>
      <c r="K73" s="15">
        <f t="shared" si="7"/>
        <v>24</v>
      </c>
    </row>
    <row r="74" spans="1:11" x14ac:dyDescent="0.35">
      <c r="A74" s="14">
        <v>185085</v>
      </c>
      <c r="B74" s="14">
        <v>4756177</v>
      </c>
      <c r="C74" s="13" t="s">
        <v>92</v>
      </c>
      <c r="D74" s="13" t="s">
        <v>24</v>
      </c>
      <c r="E74" s="13" t="s">
        <v>94</v>
      </c>
      <c r="F74" s="15">
        <v>24</v>
      </c>
      <c r="G74" s="22"/>
      <c r="H74" s="13" t="str">
        <f t="shared" si="4"/>
        <v>FORTIMEL JUCY PLUS  200ML  MANGUE-ANANAS / MANGO-ANANAS</v>
      </c>
      <c r="I74" s="14">
        <f t="shared" si="5"/>
        <v>185085</v>
      </c>
      <c r="J74" s="14">
        <f t="shared" si="6"/>
        <v>4756177</v>
      </c>
      <c r="K74" s="15">
        <f t="shared" si="7"/>
        <v>24</v>
      </c>
    </row>
    <row r="75" spans="1:11" ht="29" x14ac:dyDescent="0.35">
      <c r="A75" s="14">
        <v>185088</v>
      </c>
      <c r="B75" s="14">
        <v>4756193</v>
      </c>
      <c r="C75" s="13" t="s">
        <v>92</v>
      </c>
      <c r="D75" s="13" t="s">
        <v>24</v>
      </c>
      <c r="E75" s="13" t="s">
        <v>95</v>
      </c>
      <c r="F75" s="15">
        <v>24</v>
      </c>
      <c r="G75" s="22"/>
      <c r="H75" s="13" t="str">
        <f t="shared" si="4"/>
        <v>FORTIMEL JUCY PLUS  200ML  POIRE-FLEUR DE SUREAU / PEER-VLIERBLOESEM</v>
      </c>
      <c r="I75" s="14">
        <f t="shared" si="5"/>
        <v>185088</v>
      </c>
      <c r="J75" s="14">
        <f t="shared" si="6"/>
        <v>4756193</v>
      </c>
      <c r="K75" s="15">
        <f t="shared" si="7"/>
        <v>24</v>
      </c>
    </row>
    <row r="76" spans="1:11" x14ac:dyDescent="0.35">
      <c r="A76" s="14">
        <v>41077</v>
      </c>
      <c r="B76" s="14">
        <v>4761805</v>
      </c>
      <c r="C76" s="13" t="s">
        <v>96</v>
      </c>
      <c r="D76" s="13" t="s">
        <v>24</v>
      </c>
      <c r="E76" s="13" t="s">
        <v>25</v>
      </c>
      <c r="F76" s="15">
        <v>24</v>
      </c>
      <c r="G76" s="22"/>
      <c r="H76" s="13" t="str">
        <f t="shared" si="4"/>
        <v xml:space="preserve">FORTIMEL MULTIFIBRE 1.5KCAL  200ML  CHOCOLAT / CHOCOLADE </v>
      </c>
      <c r="I76" s="14">
        <f t="shared" si="5"/>
        <v>41077</v>
      </c>
      <c r="J76" s="14">
        <f t="shared" si="6"/>
        <v>4761805</v>
      </c>
      <c r="K76" s="15">
        <f t="shared" si="7"/>
        <v>24</v>
      </c>
    </row>
    <row r="77" spans="1:11" ht="29" x14ac:dyDescent="0.35">
      <c r="A77" s="14">
        <v>41096</v>
      </c>
      <c r="B77" s="14">
        <v>4761854</v>
      </c>
      <c r="C77" s="13" t="s">
        <v>96</v>
      </c>
      <c r="D77" s="13" t="s">
        <v>24</v>
      </c>
      <c r="E77" s="13" t="s">
        <v>26</v>
      </c>
      <c r="F77" s="15">
        <v>24</v>
      </c>
      <c r="G77" s="22"/>
      <c r="H77" s="13" t="str">
        <f t="shared" si="4"/>
        <v xml:space="preserve">FORTIMEL MULTIFIBRE 1.5KCAL  200ML  FRAISE / AARDBEI </v>
      </c>
      <c r="I77" s="14">
        <f t="shared" si="5"/>
        <v>41096</v>
      </c>
      <c r="J77" s="14">
        <f t="shared" si="6"/>
        <v>4761854</v>
      </c>
      <c r="K77" s="15">
        <f t="shared" si="7"/>
        <v>24</v>
      </c>
    </row>
    <row r="78" spans="1:11" x14ac:dyDescent="0.35">
      <c r="A78" s="14">
        <v>41173</v>
      </c>
      <c r="B78" s="14">
        <v>4761813</v>
      </c>
      <c r="C78" s="13" t="s">
        <v>96</v>
      </c>
      <c r="D78" s="13" t="s">
        <v>24</v>
      </c>
      <c r="E78" s="13" t="s">
        <v>27</v>
      </c>
      <c r="F78" s="15">
        <v>24</v>
      </c>
      <c r="G78" s="22"/>
      <c r="H78" s="13" t="str">
        <f t="shared" si="4"/>
        <v xml:space="preserve">FORTIMEL MULTIFIBRE 1.5KCAL  200ML  VANILLE / VANILLA </v>
      </c>
      <c r="I78" s="14">
        <f t="shared" si="5"/>
        <v>41173</v>
      </c>
      <c r="J78" s="14">
        <f t="shared" si="6"/>
        <v>4761813</v>
      </c>
      <c r="K78" s="15">
        <f t="shared" si="7"/>
        <v>24</v>
      </c>
    </row>
    <row r="79" spans="1:11" x14ac:dyDescent="0.35">
      <c r="A79" s="14">
        <v>207608</v>
      </c>
      <c r="B79" s="14">
        <v>4905600</v>
      </c>
      <c r="C79" s="13" t="s">
        <v>97</v>
      </c>
      <c r="D79" s="13" t="s">
        <v>24</v>
      </c>
      <c r="E79" s="26"/>
      <c r="F79" s="15">
        <v>24</v>
      </c>
      <c r="G79" s="22"/>
      <c r="H79" s="13" t="str">
        <f t="shared" si="4"/>
        <v xml:space="preserve">FORTIMEL MULTIPACK PROTEIN PLANTBASED 2KCAL 200ML  </v>
      </c>
      <c r="I79" s="14">
        <f t="shared" si="5"/>
        <v>207608</v>
      </c>
      <c r="J79" s="14">
        <f t="shared" si="6"/>
        <v>4905600</v>
      </c>
      <c r="K79" s="15">
        <f t="shared" si="7"/>
        <v>24</v>
      </c>
    </row>
    <row r="80" spans="1:11" x14ac:dyDescent="0.35">
      <c r="A80" s="14">
        <v>203200</v>
      </c>
      <c r="B80" s="14">
        <v>4939732</v>
      </c>
      <c r="C80" s="13" t="s">
        <v>98</v>
      </c>
      <c r="D80" s="13" t="s">
        <v>24</v>
      </c>
      <c r="E80" s="13" t="s">
        <v>99</v>
      </c>
      <c r="F80" s="15">
        <v>24</v>
      </c>
      <c r="G80" s="22"/>
      <c r="H80" s="13" t="str">
        <f t="shared" si="4"/>
        <v>FORTIMEL PLANTBASED PROTEIN 2KCAL  200ML  ANANAS-NOIX DE COCO / ANANAS-KOKOSNOOT</v>
      </c>
      <c r="I80" s="14">
        <f t="shared" si="5"/>
        <v>203200</v>
      </c>
      <c r="J80" s="14">
        <f t="shared" si="6"/>
        <v>4939732</v>
      </c>
      <c r="K80" s="15">
        <f t="shared" si="7"/>
        <v>24</v>
      </c>
    </row>
    <row r="81" spans="1:11" x14ac:dyDescent="0.35">
      <c r="A81" s="14">
        <v>203194</v>
      </c>
      <c r="B81" s="14">
        <v>4882916</v>
      </c>
      <c r="C81" s="13" t="s">
        <v>98</v>
      </c>
      <c r="D81" s="13" t="s">
        <v>24</v>
      </c>
      <c r="E81" s="13" t="s">
        <v>100</v>
      </c>
      <c r="F81" s="15">
        <v>24</v>
      </c>
      <c r="G81" s="22"/>
      <c r="H81" s="13" t="str">
        <f t="shared" si="4"/>
        <v xml:space="preserve">FORTIMEL PLANTBASED PROTEIN 2KCAL  200ML  CAPUCCINO </v>
      </c>
      <c r="I81" s="14">
        <f t="shared" si="5"/>
        <v>203194</v>
      </c>
      <c r="J81" s="14">
        <f t="shared" si="6"/>
        <v>4882916</v>
      </c>
      <c r="K81" s="15">
        <f t="shared" si="7"/>
        <v>24</v>
      </c>
    </row>
    <row r="82" spans="1:11" ht="29" x14ac:dyDescent="0.35">
      <c r="A82" s="14">
        <v>203206</v>
      </c>
      <c r="B82" s="14">
        <v>4882924</v>
      </c>
      <c r="C82" s="13" t="s">
        <v>98</v>
      </c>
      <c r="D82" s="13" t="s">
        <v>24</v>
      </c>
      <c r="E82" s="13" t="s">
        <v>101</v>
      </c>
      <c r="F82" s="15">
        <v>24</v>
      </c>
      <c r="G82" s="22"/>
      <c r="H82" s="13" t="str">
        <f t="shared" si="4"/>
        <v>FORTIMEL PLANTBASED PROTEIN 2KCAL  200ML  PETITS POIS-MENTHE / ERWTEN-MUNT</v>
      </c>
      <c r="I82" s="14">
        <f t="shared" si="5"/>
        <v>203206</v>
      </c>
      <c r="J82" s="14">
        <f t="shared" si="6"/>
        <v>4882924</v>
      </c>
      <c r="K82" s="15">
        <f t="shared" si="7"/>
        <v>24</v>
      </c>
    </row>
    <row r="83" spans="1:11" x14ac:dyDescent="0.35">
      <c r="A83" s="14">
        <v>207248</v>
      </c>
      <c r="B83" s="14">
        <v>4939740</v>
      </c>
      <c r="C83" s="13" t="s">
        <v>98</v>
      </c>
      <c r="D83" s="13" t="s">
        <v>24</v>
      </c>
      <c r="E83" s="13" t="s">
        <v>102</v>
      </c>
      <c r="F83" s="15">
        <v>24</v>
      </c>
      <c r="G83" s="22"/>
      <c r="H83" s="13" t="str">
        <f t="shared" si="4"/>
        <v>FORTIMEL PLANTBASED PROTEIN 2KCAL  200ML  POTIRON-CAROTTE-GINGEMBRE / POMPOEN-WORTEL-GEMBER</v>
      </c>
      <c r="I83" s="14">
        <f t="shared" si="5"/>
        <v>207248</v>
      </c>
      <c r="J83" s="14">
        <f t="shared" si="6"/>
        <v>4939740</v>
      </c>
      <c r="K83" s="15">
        <f t="shared" si="7"/>
        <v>24</v>
      </c>
    </row>
    <row r="84" spans="1:11" ht="29" x14ac:dyDescent="0.35">
      <c r="A84" s="14">
        <v>166630</v>
      </c>
      <c r="B84" s="14">
        <v>4761896</v>
      </c>
      <c r="C84" s="13" t="s">
        <v>103</v>
      </c>
      <c r="D84" s="13" t="s">
        <v>24</v>
      </c>
      <c r="E84" s="13" t="s">
        <v>104</v>
      </c>
      <c r="F84" s="15">
        <v>24</v>
      </c>
      <c r="G84" s="22"/>
      <c r="H84" s="13" t="str">
        <f t="shared" si="4"/>
        <v xml:space="preserve">FORTIMEL PROTEIN 2.4KCAL 200ML  CARAMEL / KARAMEL </v>
      </c>
      <c r="I84" s="14">
        <f t="shared" si="5"/>
        <v>166630</v>
      </c>
      <c r="J84" s="14">
        <f t="shared" si="6"/>
        <v>4761896</v>
      </c>
      <c r="K84" s="15">
        <f t="shared" si="7"/>
        <v>24</v>
      </c>
    </row>
    <row r="85" spans="1:11" ht="29" x14ac:dyDescent="0.35">
      <c r="A85" s="14">
        <v>172119</v>
      </c>
      <c r="B85" s="14">
        <v>4761912</v>
      </c>
      <c r="C85" s="13" t="s">
        <v>103</v>
      </c>
      <c r="D85" s="13" t="s">
        <v>24</v>
      </c>
      <c r="E85" s="13" t="s">
        <v>105</v>
      </c>
      <c r="F85" s="15">
        <v>24</v>
      </c>
      <c r="G85" s="22"/>
      <c r="H85" s="13" t="str">
        <f t="shared" si="4"/>
        <v>FORTIMEL PROTEIN 2.4KCAL 200ML  FRAISE GIVREE / VERFRISSENDE AARDBEI</v>
      </c>
      <c r="I85" s="14">
        <f t="shared" si="5"/>
        <v>172119</v>
      </c>
      <c r="J85" s="14">
        <f t="shared" si="6"/>
        <v>4761912</v>
      </c>
      <c r="K85" s="15">
        <f t="shared" si="7"/>
        <v>24</v>
      </c>
    </row>
    <row r="86" spans="1:11" x14ac:dyDescent="0.35">
      <c r="A86" s="14">
        <v>163223</v>
      </c>
      <c r="B86" s="14">
        <v>4761888</v>
      </c>
      <c r="C86" s="13" t="s">
        <v>103</v>
      </c>
      <c r="D86" s="13" t="s">
        <v>24</v>
      </c>
      <c r="E86" s="13" t="s">
        <v>81</v>
      </c>
      <c r="F86" s="15">
        <v>24</v>
      </c>
      <c r="G86" s="22"/>
      <c r="H86" s="13" t="str">
        <f t="shared" si="4"/>
        <v xml:space="preserve">FORTIMEL PROTEIN 2.4KCAL 200ML  MOKA / MOCHA </v>
      </c>
      <c r="I86" s="14">
        <f t="shared" si="5"/>
        <v>163223</v>
      </c>
      <c r="J86" s="14">
        <f t="shared" si="6"/>
        <v>4761888</v>
      </c>
      <c r="K86" s="15">
        <f t="shared" si="7"/>
        <v>24</v>
      </c>
    </row>
    <row r="87" spans="1:11" x14ac:dyDescent="0.35">
      <c r="A87" s="14">
        <v>171577</v>
      </c>
      <c r="B87" s="14">
        <v>4761904</v>
      </c>
      <c r="C87" s="13" t="s">
        <v>103</v>
      </c>
      <c r="D87" s="13" t="s">
        <v>24</v>
      </c>
      <c r="E87" s="13" t="s">
        <v>106</v>
      </c>
      <c r="F87" s="15">
        <v>24</v>
      </c>
      <c r="G87" s="22"/>
      <c r="H87" s="13" t="str">
        <f t="shared" si="4"/>
        <v>FORTIMEL PROTEIN 2.4KCAL 200ML  TROPICAL GINGEMBRE EPICE / TROPISCH GEMBER</v>
      </c>
      <c r="I87" s="14">
        <f t="shared" si="5"/>
        <v>171577</v>
      </c>
      <c r="J87" s="14">
        <f t="shared" si="6"/>
        <v>4761904</v>
      </c>
      <c r="K87" s="15">
        <f t="shared" si="7"/>
        <v>24</v>
      </c>
    </row>
    <row r="88" spans="1:11" ht="29" x14ac:dyDescent="0.35">
      <c r="A88" s="14">
        <v>162637</v>
      </c>
      <c r="B88" s="14">
        <v>4761870</v>
      </c>
      <c r="C88" s="13" t="s">
        <v>103</v>
      </c>
      <c r="D88" s="13" t="s">
        <v>24</v>
      </c>
      <c r="E88" s="13" t="s">
        <v>27</v>
      </c>
      <c r="F88" s="15">
        <v>24</v>
      </c>
      <c r="G88" s="22"/>
      <c r="H88" s="13" t="str">
        <f t="shared" si="4"/>
        <v xml:space="preserve">FORTIMEL PROTEIN 2.4KCAL 200ML  VANILLE / VANILLA </v>
      </c>
      <c r="I88" s="14">
        <f t="shared" si="5"/>
        <v>162637</v>
      </c>
      <c r="J88" s="14">
        <f t="shared" si="6"/>
        <v>4761870</v>
      </c>
      <c r="K88" s="15">
        <f t="shared" si="7"/>
        <v>24</v>
      </c>
    </row>
    <row r="89" spans="1:11" x14ac:dyDescent="0.35">
      <c r="A89" s="14">
        <v>171689</v>
      </c>
      <c r="B89" s="14">
        <v>4414710</v>
      </c>
      <c r="C89" s="13" t="s">
        <v>107</v>
      </c>
      <c r="D89" s="13" t="s">
        <v>24</v>
      </c>
      <c r="E89" s="13" t="s">
        <v>108</v>
      </c>
      <c r="F89" s="15">
        <v>24</v>
      </c>
      <c r="G89" s="22"/>
      <c r="H89" s="13" t="str">
        <f t="shared" si="4"/>
        <v xml:space="preserve">FORTIMEL PROTEIN 2KCAL  200ML  ABRICOT / ABRIKOOS </v>
      </c>
      <c r="I89" s="14">
        <f t="shared" si="5"/>
        <v>171689</v>
      </c>
      <c r="J89" s="14">
        <f t="shared" si="6"/>
        <v>4414710</v>
      </c>
      <c r="K89" s="15">
        <f t="shared" si="7"/>
        <v>24</v>
      </c>
    </row>
    <row r="90" spans="1:11" ht="29" x14ac:dyDescent="0.35">
      <c r="A90" s="14">
        <v>171681</v>
      </c>
      <c r="B90" s="14">
        <v>4414702</v>
      </c>
      <c r="C90" s="13" t="s">
        <v>107</v>
      </c>
      <c r="D90" s="13" t="s">
        <v>24</v>
      </c>
      <c r="E90" s="13" t="s">
        <v>109</v>
      </c>
      <c r="F90" s="15">
        <v>24</v>
      </c>
      <c r="G90" s="22"/>
      <c r="H90" s="13" t="str">
        <f t="shared" si="4"/>
        <v xml:space="preserve">FORTIMEL PROTEIN 2KCAL  200ML  CHOCOLAT-CARAMEL / CHOCOLADE-KARAMEL </v>
      </c>
      <c r="I90" s="14">
        <f t="shared" si="5"/>
        <v>171681</v>
      </c>
      <c r="J90" s="14">
        <f t="shared" si="6"/>
        <v>4414702</v>
      </c>
      <c r="K90" s="15">
        <f t="shared" si="7"/>
        <v>24</v>
      </c>
    </row>
    <row r="91" spans="1:11" x14ac:dyDescent="0.35">
      <c r="A91" s="14">
        <v>172123</v>
      </c>
      <c r="B91" s="14">
        <v>4414694</v>
      </c>
      <c r="C91" s="13" t="s">
        <v>107</v>
      </c>
      <c r="D91" s="13" t="s">
        <v>24</v>
      </c>
      <c r="E91" s="13" t="s">
        <v>26</v>
      </c>
      <c r="F91" s="15">
        <v>24</v>
      </c>
      <c r="G91" s="22"/>
      <c r="H91" s="13" t="str">
        <f t="shared" si="4"/>
        <v xml:space="preserve">FORTIMEL PROTEIN 2KCAL  200ML  FRAISE / AARDBEI </v>
      </c>
      <c r="I91" s="14">
        <f t="shared" si="5"/>
        <v>172123</v>
      </c>
      <c r="J91" s="14">
        <f t="shared" si="6"/>
        <v>4414694</v>
      </c>
      <c r="K91" s="15">
        <f t="shared" si="7"/>
        <v>24</v>
      </c>
    </row>
    <row r="92" spans="1:11" x14ac:dyDescent="0.35">
      <c r="A92" s="14">
        <v>171687</v>
      </c>
      <c r="B92" s="14">
        <v>4414728</v>
      </c>
      <c r="C92" s="13" t="s">
        <v>107</v>
      </c>
      <c r="D92" s="13" t="s">
        <v>24</v>
      </c>
      <c r="E92" s="13" t="s">
        <v>85</v>
      </c>
      <c r="F92" s="15">
        <v>24</v>
      </c>
      <c r="G92" s="22"/>
      <c r="H92" s="13" t="str">
        <f t="shared" si="4"/>
        <v>FORTIMEL PROTEIN 2KCAL  200ML  FRUITS DE LA FORET / BOSVRUCHTEN</v>
      </c>
      <c r="I92" s="14">
        <f t="shared" si="5"/>
        <v>171687</v>
      </c>
      <c r="J92" s="14">
        <f t="shared" si="6"/>
        <v>4414728</v>
      </c>
      <c r="K92" s="15">
        <f t="shared" si="7"/>
        <v>24</v>
      </c>
    </row>
    <row r="93" spans="1:11" ht="29" x14ac:dyDescent="0.35">
      <c r="A93" s="14">
        <v>171684</v>
      </c>
      <c r="B93" s="14">
        <v>4414686</v>
      </c>
      <c r="C93" s="13" t="s">
        <v>107</v>
      </c>
      <c r="D93" s="13" t="s">
        <v>24</v>
      </c>
      <c r="E93" s="13" t="s">
        <v>81</v>
      </c>
      <c r="F93" s="15">
        <v>24</v>
      </c>
      <c r="G93" s="22"/>
      <c r="H93" s="13" t="str">
        <f t="shared" si="4"/>
        <v xml:space="preserve">FORTIMEL PROTEIN 2KCAL  200ML  MOKA / MOCHA </v>
      </c>
      <c r="I93" s="14">
        <f t="shared" si="5"/>
        <v>171684</v>
      </c>
      <c r="J93" s="14">
        <f t="shared" si="6"/>
        <v>4414686</v>
      </c>
      <c r="K93" s="15">
        <f t="shared" si="7"/>
        <v>24</v>
      </c>
    </row>
    <row r="94" spans="1:11" x14ac:dyDescent="0.35">
      <c r="A94" s="14">
        <v>172124</v>
      </c>
      <c r="B94" s="14">
        <v>4857637</v>
      </c>
      <c r="C94" s="13" t="s">
        <v>107</v>
      </c>
      <c r="D94" s="13" t="s">
        <v>24</v>
      </c>
      <c r="E94" s="13" t="s">
        <v>27</v>
      </c>
      <c r="F94" s="15">
        <v>24</v>
      </c>
      <c r="G94" s="22"/>
      <c r="H94" s="13" t="str">
        <f t="shared" si="4"/>
        <v xml:space="preserve">FORTIMEL PROTEIN 2KCAL  200ML  VANILLE / VANILLA </v>
      </c>
      <c r="I94" s="14">
        <f t="shared" si="5"/>
        <v>172124</v>
      </c>
      <c r="J94" s="14">
        <f t="shared" si="6"/>
        <v>4857637</v>
      </c>
      <c r="K94" s="15">
        <f t="shared" si="7"/>
        <v>24</v>
      </c>
    </row>
    <row r="95" spans="1:11" ht="29" x14ac:dyDescent="0.35">
      <c r="A95" s="14">
        <v>193664</v>
      </c>
      <c r="B95" s="23" t="s">
        <v>38</v>
      </c>
      <c r="C95" s="13" t="s">
        <v>110</v>
      </c>
      <c r="D95" s="13" t="s">
        <v>80</v>
      </c>
      <c r="E95" s="26"/>
      <c r="F95" s="15">
        <v>24</v>
      </c>
      <c r="G95" s="22"/>
      <c r="H95" s="13" t="str">
        <f t="shared" si="4"/>
        <v xml:space="preserve">INFATRINI  125ML  </v>
      </c>
      <c r="I95" s="14">
        <f t="shared" si="5"/>
        <v>193664</v>
      </c>
      <c r="J95" s="14" t="str">
        <f t="shared" si="6"/>
        <v>/</v>
      </c>
      <c r="K95" s="15">
        <f t="shared" si="7"/>
        <v>24</v>
      </c>
    </row>
    <row r="96" spans="1:11" x14ac:dyDescent="0.35">
      <c r="A96" s="14">
        <v>193714</v>
      </c>
      <c r="B96" s="23">
        <v>4859807</v>
      </c>
      <c r="C96" s="13" t="s">
        <v>110</v>
      </c>
      <c r="D96" s="13" t="s">
        <v>40</v>
      </c>
      <c r="E96" s="26"/>
      <c r="F96" s="15">
        <v>12</v>
      </c>
      <c r="G96" s="22"/>
      <c r="H96" s="13" t="str">
        <f t="shared" si="4"/>
        <v xml:space="preserve">INFATRINI  500ML  </v>
      </c>
      <c r="I96" s="14">
        <f t="shared" si="5"/>
        <v>193714</v>
      </c>
      <c r="J96" s="14">
        <f t="shared" si="6"/>
        <v>4859807</v>
      </c>
      <c r="K96" s="15">
        <f t="shared" si="7"/>
        <v>12</v>
      </c>
    </row>
    <row r="97" spans="1:11" x14ac:dyDescent="0.35">
      <c r="A97" s="14">
        <v>175623</v>
      </c>
      <c r="B97" s="23">
        <v>4387130</v>
      </c>
      <c r="C97" s="13" t="s">
        <v>111</v>
      </c>
      <c r="D97" s="13" t="s">
        <v>24</v>
      </c>
      <c r="E97" s="26"/>
      <c r="F97" s="15">
        <v>24</v>
      </c>
      <c r="G97" s="22"/>
      <c r="H97" s="13" t="str">
        <f t="shared" si="4"/>
        <v xml:space="preserve">INFATRINI PEPTISORB 200ML  </v>
      </c>
      <c r="I97" s="14">
        <f t="shared" si="5"/>
        <v>175623</v>
      </c>
      <c r="J97" s="14">
        <f t="shared" si="6"/>
        <v>4387130</v>
      </c>
      <c r="K97" s="15">
        <f t="shared" si="7"/>
        <v>24</v>
      </c>
    </row>
    <row r="98" spans="1:11" x14ac:dyDescent="0.35">
      <c r="A98" s="14">
        <v>210121</v>
      </c>
      <c r="B98" s="23" t="s">
        <v>38</v>
      </c>
      <c r="C98" s="13" t="s">
        <v>112</v>
      </c>
      <c r="D98" s="13" t="s">
        <v>30</v>
      </c>
      <c r="E98" s="26"/>
      <c r="F98" s="15">
        <v>12</v>
      </c>
      <c r="G98" s="22"/>
      <c r="H98" s="13" t="str">
        <f t="shared" si="4"/>
        <v xml:space="preserve">INFATRINI POWDER  400GR  </v>
      </c>
      <c r="I98" s="14">
        <f t="shared" si="5"/>
        <v>210121</v>
      </c>
      <c r="J98" s="14" t="str">
        <f t="shared" si="6"/>
        <v>/</v>
      </c>
      <c r="K98" s="15">
        <f t="shared" si="7"/>
        <v>12</v>
      </c>
    </row>
    <row r="99" spans="1:11" x14ac:dyDescent="0.35">
      <c r="A99" s="14">
        <v>129756</v>
      </c>
      <c r="B99" s="23">
        <v>3703824</v>
      </c>
      <c r="C99" s="13" t="s">
        <v>113</v>
      </c>
      <c r="D99" s="13" t="s">
        <v>30</v>
      </c>
      <c r="E99" s="13" t="s">
        <v>26</v>
      </c>
      <c r="F99" s="15">
        <v>12</v>
      </c>
      <c r="G99" s="22"/>
      <c r="H99" s="13" t="str">
        <f t="shared" si="4"/>
        <v xml:space="preserve">NEOCATE JUNIOR 400GR  FRAISE / AARDBEI </v>
      </c>
      <c r="I99" s="14">
        <f t="shared" si="5"/>
        <v>129756</v>
      </c>
      <c r="J99" s="14">
        <f t="shared" si="6"/>
        <v>3703824</v>
      </c>
      <c r="K99" s="15">
        <f t="shared" si="7"/>
        <v>12</v>
      </c>
    </row>
    <row r="100" spans="1:11" x14ac:dyDescent="0.35">
      <c r="A100" s="14">
        <v>129773</v>
      </c>
      <c r="B100" s="23">
        <v>3674876</v>
      </c>
      <c r="C100" s="13" t="s">
        <v>113</v>
      </c>
      <c r="D100" s="13" t="s">
        <v>30</v>
      </c>
      <c r="E100" s="13" t="s">
        <v>82</v>
      </c>
      <c r="F100" s="15">
        <v>12</v>
      </c>
      <c r="G100" s="22"/>
      <c r="H100" s="13" t="str">
        <f t="shared" si="4"/>
        <v xml:space="preserve">NEOCATE JUNIOR 400GR  NEUTRE / NEUTRAAL </v>
      </c>
      <c r="I100" s="14">
        <f t="shared" si="5"/>
        <v>129773</v>
      </c>
      <c r="J100" s="14">
        <f t="shared" si="6"/>
        <v>3674876</v>
      </c>
      <c r="K100" s="15">
        <f t="shared" si="7"/>
        <v>12</v>
      </c>
    </row>
    <row r="101" spans="1:11" x14ac:dyDescent="0.35">
      <c r="A101" s="14">
        <v>129762</v>
      </c>
      <c r="B101" s="23">
        <v>3703832</v>
      </c>
      <c r="C101" s="13" t="s">
        <v>113</v>
      </c>
      <c r="D101" s="13" t="s">
        <v>30</v>
      </c>
      <c r="E101" s="13" t="s">
        <v>27</v>
      </c>
      <c r="F101" s="15">
        <v>12</v>
      </c>
      <c r="G101" s="22"/>
      <c r="H101" s="13" t="str">
        <f t="shared" si="4"/>
        <v xml:space="preserve">NEOCATE JUNIOR 400GR  VANILLE / VANILLA </v>
      </c>
      <c r="I101" s="14">
        <f t="shared" si="5"/>
        <v>129762</v>
      </c>
      <c r="J101" s="14">
        <f t="shared" si="6"/>
        <v>3703832</v>
      </c>
      <c r="K101" s="15">
        <f t="shared" si="7"/>
        <v>12</v>
      </c>
    </row>
    <row r="102" spans="1:11" x14ac:dyDescent="0.35">
      <c r="A102" s="14">
        <v>144562</v>
      </c>
      <c r="B102" s="23">
        <v>1437615</v>
      </c>
      <c r="C102" s="13" t="s">
        <v>114</v>
      </c>
      <c r="D102" s="13" t="s">
        <v>30</v>
      </c>
      <c r="E102" s="26"/>
      <c r="F102" s="15">
        <v>12</v>
      </c>
      <c r="G102" s="22"/>
      <c r="H102" s="13" t="str">
        <f t="shared" si="4"/>
        <v xml:space="preserve">NEOCATE LCP 400GR  </v>
      </c>
      <c r="I102" s="14">
        <f t="shared" si="5"/>
        <v>144562</v>
      </c>
      <c r="J102" s="14">
        <f t="shared" si="6"/>
        <v>1437615</v>
      </c>
      <c r="K102" s="15">
        <f t="shared" si="7"/>
        <v>12</v>
      </c>
    </row>
    <row r="103" spans="1:11" x14ac:dyDescent="0.35">
      <c r="A103" s="14">
        <v>144526</v>
      </c>
      <c r="B103" s="23">
        <v>4616215</v>
      </c>
      <c r="C103" s="13" t="s">
        <v>115</v>
      </c>
      <c r="D103" s="13" t="s">
        <v>30</v>
      </c>
      <c r="E103" s="26"/>
      <c r="F103" s="15">
        <v>12</v>
      </c>
      <c r="G103" s="22"/>
      <c r="H103" s="13" t="str">
        <f t="shared" si="4"/>
        <v xml:space="preserve">NEOCATE SYNEO 400GR  </v>
      </c>
      <c r="I103" s="14">
        <f t="shared" si="5"/>
        <v>144526</v>
      </c>
      <c r="J103" s="14">
        <f t="shared" si="6"/>
        <v>4616215</v>
      </c>
      <c r="K103" s="15">
        <f t="shared" si="7"/>
        <v>12</v>
      </c>
    </row>
    <row r="104" spans="1:11" x14ac:dyDescent="0.35">
      <c r="A104" s="14">
        <v>47219</v>
      </c>
      <c r="B104" s="14">
        <v>2616910</v>
      </c>
      <c r="C104" s="13" t="s">
        <v>116</v>
      </c>
      <c r="D104" s="13" t="s">
        <v>117</v>
      </c>
      <c r="E104" s="13" t="s">
        <v>118</v>
      </c>
      <c r="F104" s="15">
        <v>12</v>
      </c>
      <c r="G104" s="22"/>
      <c r="H104" s="13" t="str">
        <f t="shared" si="4"/>
        <v xml:space="preserve">NUTILIS AQUA  125GR  GRENADINE </v>
      </c>
      <c r="I104" s="14">
        <f t="shared" si="5"/>
        <v>47219</v>
      </c>
      <c r="J104" s="14">
        <f t="shared" si="6"/>
        <v>2616910</v>
      </c>
      <c r="K104" s="15">
        <f t="shared" si="7"/>
        <v>12</v>
      </c>
    </row>
    <row r="105" spans="1:11" x14ac:dyDescent="0.35">
      <c r="A105" s="14">
        <v>47218</v>
      </c>
      <c r="B105" s="14">
        <v>2616894</v>
      </c>
      <c r="C105" s="13" t="s">
        <v>116</v>
      </c>
      <c r="D105" s="13" t="s">
        <v>117</v>
      </c>
      <c r="E105" s="13" t="s">
        <v>119</v>
      </c>
      <c r="F105" s="15">
        <v>12</v>
      </c>
      <c r="G105" s="22"/>
      <c r="H105" s="13" t="str">
        <f t="shared" si="4"/>
        <v xml:space="preserve">NUTILIS AQUA  125GR  MENTHE / MUNT </v>
      </c>
      <c r="I105" s="14">
        <f t="shared" si="5"/>
        <v>47218</v>
      </c>
      <c r="J105" s="14">
        <f t="shared" si="6"/>
        <v>2616894</v>
      </c>
      <c r="K105" s="15">
        <f t="shared" si="7"/>
        <v>12</v>
      </c>
    </row>
    <row r="106" spans="1:11" x14ac:dyDescent="0.35">
      <c r="A106" s="14">
        <v>47216</v>
      </c>
      <c r="B106" s="14">
        <v>2616902</v>
      </c>
      <c r="C106" s="13" t="s">
        <v>116</v>
      </c>
      <c r="D106" s="13" t="s">
        <v>117</v>
      </c>
      <c r="E106" s="13" t="s">
        <v>120</v>
      </c>
      <c r="F106" s="15">
        <v>12</v>
      </c>
      <c r="G106" s="22"/>
      <c r="H106" s="13" t="str">
        <f t="shared" si="4"/>
        <v xml:space="preserve">NUTILIS AQUA  125GR  ORANGE / SINAAS </v>
      </c>
      <c r="I106" s="14">
        <f t="shared" si="5"/>
        <v>47216</v>
      </c>
      <c r="J106" s="14">
        <f t="shared" si="6"/>
        <v>2616902</v>
      </c>
      <c r="K106" s="15">
        <f t="shared" si="7"/>
        <v>12</v>
      </c>
    </row>
    <row r="107" spans="1:11" x14ac:dyDescent="0.35">
      <c r="A107" s="14">
        <v>189146</v>
      </c>
      <c r="B107" s="14">
        <v>2805083</v>
      </c>
      <c r="C107" s="13" t="s">
        <v>121</v>
      </c>
      <c r="D107" s="13" t="s">
        <v>122</v>
      </c>
      <c r="E107" s="26"/>
      <c r="F107" s="15">
        <v>6</v>
      </c>
      <c r="G107" s="22"/>
      <c r="H107" s="13" t="str">
        <f t="shared" si="4"/>
        <v xml:space="preserve">NUTILIS CLEAR  175GR  </v>
      </c>
      <c r="I107" s="14">
        <f t="shared" si="5"/>
        <v>189146</v>
      </c>
      <c r="J107" s="14">
        <f t="shared" si="6"/>
        <v>2805083</v>
      </c>
      <c r="K107" s="15">
        <f t="shared" si="7"/>
        <v>6</v>
      </c>
    </row>
    <row r="108" spans="1:11" x14ac:dyDescent="0.35">
      <c r="A108" s="14">
        <v>92780</v>
      </c>
      <c r="B108" s="14">
        <v>2728137</v>
      </c>
      <c r="C108" s="13" t="s">
        <v>123</v>
      </c>
      <c r="D108" s="13" t="s">
        <v>80</v>
      </c>
      <c r="E108" s="13" t="s">
        <v>26</v>
      </c>
      <c r="F108" s="15">
        <v>24</v>
      </c>
      <c r="G108" s="22"/>
      <c r="H108" s="13" t="str">
        <f t="shared" si="4"/>
        <v xml:space="preserve">NUTILIS COMPLETE DRINK LEVEL 3 125ML  FRAISE / AARDBEI </v>
      </c>
      <c r="I108" s="14">
        <f t="shared" si="5"/>
        <v>92780</v>
      </c>
      <c r="J108" s="14">
        <f t="shared" si="6"/>
        <v>2728137</v>
      </c>
      <c r="K108" s="15">
        <f t="shared" si="7"/>
        <v>24</v>
      </c>
    </row>
    <row r="109" spans="1:11" x14ac:dyDescent="0.35">
      <c r="A109" s="14">
        <v>92779</v>
      </c>
      <c r="B109" s="14">
        <v>2728160</v>
      </c>
      <c r="C109" s="13" t="s">
        <v>123</v>
      </c>
      <c r="D109" s="13" t="s">
        <v>80</v>
      </c>
      <c r="E109" s="13" t="s">
        <v>27</v>
      </c>
      <c r="F109" s="15">
        <v>24</v>
      </c>
      <c r="G109" s="22"/>
      <c r="H109" s="13" t="str">
        <f t="shared" si="4"/>
        <v xml:space="preserve">NUTILIS COMPLETE DRINK LEVEL 3 125ML  VANILLE / VANILLA </v>
      </c>
      <c r="I109" s="14">
        <f t="shared" si="5"/>
        <v>92779</v>
      </c>
      <c r="J109" s="14">
        <f t="shared" si="6"/>
        <v>2728160</v>
      </c>
      <c r="K109" s="15">
        <f t="shared" si="7"/>
        <v>24</v>
      </c>
    </row>
    <row r="110" spans="1:11" x14ac:dyDescent="0.35">
      <c r="A110" s="14">
        <v>69317</v>
      </c>
      <c r="B110" s="14">
        <v>2973931</v>
      </c>
      <c r="C110" s="13" t="s">
        <v>124</v>
      </c>
      <c r="D110" s="13" t="s">
        <v>125</v>
      </c>
      <c r="E110" s="13" t="s">
        <v>26</v>
      </c>
      <c r="F110" s="15">
        <v>36</v>
      </c>
      <c r="G110" s="22"/>
      <c r="H110" s="13" t="str">
        <f t="shared" si="4"/>
        <v xml:space="preserve">NUTILIS FRUIT LEVEL 4 150GR  FRAISE / AARDBEI </v>
      </c>
      <c r="I110" s="14">
        <f t="shared" si="5"/>
        <v>69317</v>
      </c>
      <c r="J110" s="14">
        <f t="shared" si="6"/>
        <v>2973931</v>
      </c>
      <c r="K110" s="15">
        <f t="shared" si="7"/>
        <v>36</v>
      </c>
    </row>
    <row r="111" spans="1:11" x14ac:dyDescent="0.35">
      <c r="A111" s="14">
        <v>69314</v>
      </c>
      <c r="B111" s="14">
        <v>2973923</v>
      </c>
      <c r="C111" s="13" t="s">
        <v>124</v>
      </c>
      <c r="D111" s="13" t="s">
        <v>125</v>
      </c>
      <c r="E111" s="13" t="s">
        <v>126</v>
      </c>
      <c r="F111" s="15">
        <v>36</v>
      </c>
      <c r="G111" s="22"/>
      <c r="H111" s="13" t="str">
        <f t="shared" si="4"/>
        <v xml:space="preserve">NUTILIS FRUIT LEVEL 4 150GR  POMME / APPEL </v>
      </c>
      <c r="I111" s="14">
        <f t="shared" si="5"/>
        <v>69314</v>
      </c>
      <c r="J111" s="14">
        <f t="shared" si="6"/>
        <v>2973923</v>
      </c>
      <c r="K111" s="15">
        <f t="shared" si="7"/>
        <v>36</v>
      </c>
    </row>
    <row r="112" spans="1:11" x14ac:dyDescent="0.35">
      <c r="A112" s="14">
        <v>197573</v>
      </c>
      <c r="B112" s="14">
        <v>2742955</v>
      </c>
      <c r="C112" s="13" t="s">
        <v>127</v>
      </c>
      <c r="D112" s="13" t="s">
        <v>128</v>
      </c>
      <c r="E112" s="26"/>
      <c r="F112" s="15">
        <v>12</v>
      </c>
      <c r="G112" s="22"/>
      <c r="H112" s="13" t="str">
        <f t="shared" si="4"/>
        <v xml:space="preserve">NUTILIS POWDER 300GR  </v>
      </c>
      <c r="I112" s="14">
        <f t="shared" si="5"/>
        <v>197573</v>
      </c>
      <c r="J112" s="14">
        <f t="shared" si="6"/>
        <v>2742955</v>
      </c>
      <c r="K112" s="15">
        <f t="shared" si="7"/>
        <v>12</v>
      </c>
    </row>
    <row r="113" spans="1:11" x14ac:dyDescent="0.35">
      <c r="A113" s="14">
        <v>132060</v>
      </c>
      <c r="B113" s="14">
        <v>3742335</v>
      </c>
      <c r="C113" s="13" t="s">
        <v>129</v>
      </c>
      <c r="D113" s="13" t="s">
        <v>40</v>
      </c>
      <c r="E113" s="26"/>
      <c r="F113" s="15">
        <v>12</v>
      </c>
      <c r="G113" s="22"/>
      <c r="H113" s="13" t="str">
        <f t="shared" si="4"/>
        <v xml:space="preserve">NUTRINI  500ML  </v>
      </c>
      <c r="I113" s="14">
        <f t="shared" si="5"/>
        <v>132060</v>
      </c>
      <c r="J113" s="14">
        <f t="shared" si="6"/>
        <v>3742335</v>
      </c>
      <c r="K113" s="15">
        <f t="shared" si="7"/>
        <v>12</v>
      </c>
    </row>
    <row r="114" spans="1:11" x14ac:dyDescent="0.35">
      <c r="A114" s="14">
        <v>132185</v>
      </c>
      <c r="B114" s="14">
        <v>3763927</v>
      </c>
      <c r="C114" s="13" t="s">
        <v>130</v>
      </c>
      <c r="D114" s="13" t="s">
        <v>40</v>
      </c>
      <c r="E114" s="26"/>
      <c r="F114" s="15">
        <v>12</v>
      </c>
      <c r="G114" s="22"/>
      <c r="H114" s="13" t="str">
        <f t="shared" si="4"/>
        <v xml:space="preserve">NUTRINI ENERGY  500ML  </v>
      </c>
      <c r="I114" s="14">
        <f t="shared" si="5"/>
        <v>132185</v>
      </c>
      <c r="J114" s="14">
        <f t="shared" si="6"/>
        <v>3763927</v>
      </c>
      <c r="K114" s="15">
        <f t="shared" si="7"/>
        <v>12</v>
      </c>
    </row>
    <row r="115" spans="1:11" x14ac:dyDescent="0.35">
      <c r="A115" s="14">
        <v>132180</v>
      </c>
      <c r="B115" s="14">
        <v>3742285</v>
      </c>
      <c r="C115" s="13" t="s">
        <v>131</v>
      </c>
      <c r="D115" s="13" t="s">
        <v>40</v>
      </c>
      <c r="E115" s="26"/>
      <c r="F115" s="15">
        <v>12</v>
      </c>
      <c r="G115" s="22"/>
      <c r="H115" s="13" t="str">
        <f t="shared" si="4"/>
        <v xml:space="preserve">NUTRINI ENERGY MULTI FIBRE  500ML  </v>
      </c>
      <c r="I115" s="14">
        <f t="shared" si="5"/>
        <v>132180</v>
      </c>
      <c r="J115" s="14">
        <f t="shared" si="6"/>
        <v>3742285</v>
      </c>
      <c r="K115" s="15">
        <f t="shared" si="7"/>
        <v>12</v>
      </c>
    </row>
    <row r="116" spans="1:11" x14ac:dyDescent="0.35">
      <c r="A116" s="14">
        <v>132189</v>
      </c>
      <c r="B116" s="14">
        <v>3763992</v>
      </c>
      <c r="C116" s="13" t="s">
        <v>132</v>
      </c>
      <c r="D116" s="13" t="s">
        <v>40</v>
      </c>
      <c r="E116" s="26"/>
      <c r="F116" s="15">
        <v>12</v>
      </c>
      <c r="G116" s="22"/>
      <c r="H116" s="13" t="str">
        <f t="shared" si="4"/>
        <v xml:space="preserve">NUTRINI LOW ENERGY MULTI FIBRE  500ML  </v>
      </c>
      <c r="I116" s="14">
        <f t="shared" si="5"/>
        <v>132189</v>
      </c>
      <c r="J116" s="14">
        <f t="shared" si="6"/>
        <v>3763992</v>
      </c>
      <c r="K116" s="15">
        <f t="shared" si="7"/>
        <v>12</v>
      </c>
    </row>
    <row r="117" spans="1:11" x14ac:dyDescent="0.35">
      <c r="A117" s="14">
        <v>132039</v>
      </c>
      <c r="B117" s="14">
        <v>3742293</v>
      </c>
      <c r="C117" s="13" t="s">
        <v>133</v>
      </c>
      <c r="D117" s="13" t="s">
        <v>40</v>
      </c>
      <c r="E117" s="26"/>
      <c r="F117" s="15">
        <v>12</v>
      </c>
      <c r="G117" s="22"/>
      <c r="H117" s="13" t="str">
        <f t="shared" si="4"/>
        <v xml:space="preserve">NUTRINI MULTI FIBRE  500ML  </v>
      </c>
      <c r="I117" s="14">
        <f t="shared" si="5"/>
        <v>132039</v>
      </c>
      <c r="J117" s="14">
        <f t="shared" si="6"/>
        <v>3742293</v>
      </c>
      <c r="K117" s="15">
        <f t="shared" si="7"/>
        <v>12</v>
      </c>
    </row>
    <row r="118" spans="1:11" x14ac:dyDescent="0.35">
      <c r="A118" s="14">
        <v>132299</v>
      </c>
      <c r="B118" s="14">
        <v>3763919</v>
      </c>
      <c r="C118" s="13" t="s">
        <v>134</v>
      </c>
      <c r="D118" s="13" t="s">
        <v>40</v>
      </c>
      <c r="E118" s="26"/>
      <c r="F118" s="15">
        <v>12</v>
      </c>
      <c r="G118" s="22"/>
      <c r="H118" s="13" t="str">
        <f t="shared" si="4"/>
        <v xml:space="preserve">NUTRINI PEPTISORB  500ML  </v>
      </c>
      <c r="I118" s="14">
        <f t="shared" si="5"/>
        <v>132299</v>
      </c>
      <c r="J118" s="14">
        <f t="shared" si="6"/>
        <v>3763919</v>
      </c>
      <c r="K118" s="15">
        <f t="shared" si="7"/>
        <v>12</v>
      </c>
    </row>
    <row r="119" spans="1:11" x14ac:dyDescent="0.35">
      <c r="A119" s="14">
        <v>132428</v>
      </c>
      <c r="B119" s="14">
        <v>3764016</v>
      </c>
      <c r="C119" s="13" t="s">
        <v>135</v>
      </c>
      <c r="D119" s="13" t="s">
        <v>40</v>
      </c>
      <c r="E119" s="26"/>
      <c r="F119" s="15">
        <v>12</v>
      </c>
      <c r="G119" s="22"/>
      <c r="H119" s="13" t="str">
        <f t="shared" si="4"/>
        <v xml:space="preserve">NUTRINI PEPTISORB ENERGY  500ML  </v>
      </c>
      <c r="I119" s="14">
        <f t="shared" si="5"/>
        <v>132428</v>
      </c>
      <c r="J119" s="14">
        <f t="shared" si="6"/>
        <v>3764016</v>
      </c>
      <c r="K119" s="15">
        <f t="shared" si="7"/>
        <v>12</v>
      </c>
    </row>
    <row r="120" spans="1:11" x14ac:dyDescent="0.35">
      <c r="A120" s="14">
        <v>161040</v>
      </c>
      <c r="B120" s="14">
        <v>4245676</v>
      </c>
      <c r="C120" s="13" t="s">
        <v>136</v>
      </c>
      <c r="D120" s="13" t="s">
        <v>80</v>
      </c>
      <c r="E120" s="13" t="s">
        <v>25</v>
      </c>
      <c r="F120" s="15">
        <v>24</v>
      </c>
      <c r="G120" s="22"/>
      <c r="H120" s="13" t="str">
        <f t="shared" si="4"/>
        <v xml:space="preserve">NUTRINIDRINK COMPACT MULTIFIBRE  125ML  CHOCOLAT / CHOCOLADE </v>
      </c>
      <c r="I120" s="14">
        <f t="shared" si="5"/>
        <v>161040</v>
      </c>
      <c r="J120" s="14">
        <f t="shared" si="6"/>
        <v>4245676</v>
      </c>
      <c r="K120" s="15">
        <f t="shared" si="7"/>
        <v>24</v>
      </c>
    </row>
    <row r="121" spans="1:11" x14ac:dyDescent="0.35">
      <c r="A121" s="14">
        <v>111126</v>
      </c>
      <c r="B121" s="14">
        <v>3982683</v>
      </c>
      <c r="C121" s="13" t="s">
        <v>136</v>
      </c>
      <c r="D121" s="13" t="s">
        <v>80</v>
      </c>
      <c r="E121" s="13" t="s">
        <v>26</v>
      </c>
      <c r="F121" s="15">
        <v>24</v>
      </c>
      <c r="G121" s="22"/>
      <c r="H121" s="13" t="str">
        <f t="shared" si="4"/>
        <v xml:space="preserve">NUTRINIDRINK COMPACT MULTIFIBRE  125ML  FRAISE / AARDBEI </v>
      </c>
      <c r="I121" s="14">
        <f t="shared" si="5"/>
        <v>111126</v>
      </c>
      <c r="J121" s="14">
        <f t="shared" si="6"/>
        <v>3982683</v>
      </c>
      <c r="K121" s="15">
        <f t="shared" si="7"/>
        <v>24</v>
      </c>
    </row>
    <row r="122" spans="1:11" x14ac:dyDescent="0.35">
      <c r="A122" s="14">
        <v>111127</v>
      </c>
      <c r="B122" s="14">
        <v>3982675</v>
      </c>
      <c r="C122" s="13" t="s">
        <v>136</v>
      </c>
      <c r="D122" s="13" t="s">
        <v>80</v>
      </c>
      <c r="E122" s="13" t="s">
        <v>82</v>
      </c>
      <c r="F122" s="15">
        <v>24</v>
      </c>
      <c r="G122" s="22"/>
      <c r="H122" s="13" t="str">
        <f t="shared" si="4"/>
        <v xml:space="preserve">NUTRINIDRINK COMPACT MULTIFIBRE  125ML  NEUTRE / NEUTRAAL </v>
      </c>
      <c r="I122" s="14">
        <f t="shared" si="5"/>
        <v>111127</v>
      </c>
      <c r="J122" s="14">
        <f t="shared" si="6"/>
        <v>3982675</v>
      </c>
      <c r="K122" s="15">
        <f t="shared" si="7"/>
        <v>24</v>
      </c>
    </row>
    <row r="123" spans="1:11" ht="29" x14ac:dyDescent="0.35">
      <c r="A123" s="14">
        <v>41210</v>
      </c>
      <c r="B123" s="14">
        <v>2577385</v>
      </c>
      <c r="C123" s="13" t="s">
        <v>137</v>
      </c>
      <c r="D123" s="13" t="s">
        <v>24</v>
      </c>
      <c r="E123" s="13" t="s">
        <v>78</v>
      </c>
      <c r="F123" s="15">
        <v>24</v>
      </c>
      <c r="G123" s="22"/>
      <c r="H123" s="13" t="str">
        <f t="shared" si="4"/>
        <v xml:space="preserve">NUTRINIDRINK MULTIFIBRE  200ML  BANANE / BANAAN </v>
      </c>
      <c r="I123" s="14">
        <f t="shared" si="5"/>
        <v>41210</v>
      </c>
      <c r="J123" s="14">
        <f t="shared" si="6"/>
        <v>2577385</v>
      </c>
      <c r="K123" s="15">
        <f t="shared" si="7"/>
        <v>24</v>
      </c>
    </row>
    <row r="124" spans="1:11" x14ac:dyDescent="0.35">
      <c r="A124" s="14">
        <v>40816</v>
      </c>
      <c r="B124" s="14">
        <v>2577377</v>
      </c>
      <c r="C124" s="13" t="s">
        <v>137</v>
      </c>
      <c r="D124" s="13" t="s">
        <v>24</v>
      </c>
      <c r="E124" s="13" t="s">
        <v>25</v>
      </c>
      <c r="F124" s="15">
        <v>24</v>
      </c>
      <c r="G124" s="22"/>
      <c r="H124" s="13" t="str">
        <f t="shared" si="4"/>
        <v xml:space="preserve">NUTRINIDRINK MULTIFIBRE  200ML  CHOCOLAT / CHOCOLADE </v>
      </c>
      <c r="I124" s="14">
        <f t="shared" si="5"/>
        <v>40816</v>
      </c>
      <c r="J124" s="14">
        <f t="shared" si="6"/>
        <v>2577377</v>
      </c>
      <c r="K124" s="15">
        <f t="shared" si="7"/>
        <v>24</v>
      </c>
    </row>
    <row r="125" spans="1:11" x14ac:dyDescent="0.35">
      <c r="A125" s="14">
        <v>41203</v>
      </c>
      <c r="B125" s="14">
        <v>2577393</v>
      </c>
      <c r="C125" s="13" t="s">
        <v>137</v>
      </c>
      <c r="D125" s="13" t="s">
        <v>24</v>
      </c>
      <c r="E125" s="13" t="s">
        <v>26</v>
      </c>
      <c r="F125" s="15">
        <v>24</v>
      </c>
      <c r="G125" s="22"/>
      <c r="H125" s="13" t="str">
        <f t="shared" si="4"/>
        <v xml:space="preserve">NUTRINIDRINK MULTIFIBRE  200ML  FRAISE / AARDBEI </v>
      </c>
      <c r="I125" s="14">
        <f t="shared" si="5"/>
        <v>41203</v>
      </c>
      <c r="J125" s="14">
        <f t="shared" si="6"/>
        <v>2577393</v>
      </c>
      <c r="K125" s="15">
        <f t="shared" si="7"/>
        <v>24</v>
      </c>
    </row>
    <row r="126" spans="1:11" x14ac:dyDescent="0.35">
      <c r="A126" s="14">
        <v>91305</v>
      </c>
      <c r="B126" s="14">
        <v>3133964</v>
      </c>
      <c r="C126" s="13" t="s">
        <v>137</v>
      </c>
      <c r="D126" s="13" t="s">
        <v>24</v>
      </c>
      <c r="E126" s="13" t="s">
        <v>82</v>
      </c>
      <c r="F126" s="15">
        <v>24</v>
      </c>
      <c r="G126" s="22"/>
      <c r="H126" s="13" t="str">
        <f t="shared" si="4"/>
        <v xml:space="preserve">NUTRINIDRINK MULTIFIBRE  200ML  NEUTRE / NEUTRAAL </v>
      </c>
      <c r="I126" s="14">
        <f t="shared" si="5"/>
        <v>91305</v>
      </c>
      <c r="J126" s="14">
        <f t="shared" si="6"/>
        <v>3133964</v>
      </c>
      <c r="K126" s="15">
        <f t="shared" si="7"/>
        <v>24</v>
      </c>
    </row>
    <row r="127" spans="1:11" x14ac:dyDescent="0.35">
      <c r="A127" s="14">
        <v>41252</v>
      </c>
      <c r="B127" s="14">
        <v>2577369</v>
      </c>
      <c r="C127" s="13" t="s">
        <v>137</v>
      </c>
      <c r="D127" s="13" t="s">
        <v>24</v>
      </c>
      <c r="E127" s="13" t="s">
        <v>27</v>
      </c>
      <c r="F127" s="15">
        <v>24</v>
      </c>
      <c r="G127" s="22"/>
      <c r="H127" s="13" t="str">
        <f t="shared" si="4"/>
        <v xml:space="preserve">NUTRINIDRINK MULTIFIBRE  200ML  VANILLE / VANILLA </v>
      </c>
      <c r="I127" s="14">
        <f t="shared" si="5"/>
        <v>41252</v>
      </c>
      <c r="J127" s="14">
        <f t="shared" si="6"/>
        <v>2577369</v>
      </c>
      <c r="K127" s="15">
        <f t="shared" si="7"/>
        <v>24</v>
      </c>
    </row>
    <row r="128" spans="1:11" x14ac:dyDescent="0.35">
      <c r="A128" s="14">
        <v>87091</v>
      </c>
      <c r="B128" s="14">
        <v>3133972</v>
      </c>
      <c r="C128" s="13" t="s">
        <v>138</v>
      </c>
      <c r="D128" s="13" t="s">
        <v>24</v>
      </c>
      <c r="E128" s="13" t="s">
        <v>139</v>
      </c>
      <c r="F128" s="15">
        <v>24</v>
      </c>
      <c r="H128" s="13" t="str">
        <f t="shared" si="4"/>
        <v>NUTRINIDRINK SMOOTHIE  200ML  FRUITS D'ETE / ZOMERFRUIT</v>
      </c>
      <c r="I128" s="14">
        <f t="shared" si="5"/>
        <v>87091</v>
      </c>
      <c r="J128" s="14">
        <f t="shared" si="6"/>
        <v>3133972</v>
      </c>
      <c r="K128" s="15">
        <f t="shared" si="7"/>
        <v>24</v>
      </c>
    </row>
    <row r="129" spans="1:11" x14ac:dyDescent="0.35">
      <c r="A129" s="14">
        <v>87092</v>
      </c>
      <c r="B129" s="14">
        <v>3133956</v>
      </c>
      <c r="C129" s="13" t="s">
        <v>138</v>
      </c>
      <c r="D129" s="13" t="s">
        <v>24</v>
      </c>
      <c r="E129" s="13" t="s">
        <v>90</v>
      </c>
      <c r="F129" s="15">
        <v>24</v>
      </c>
      <c r="G129" s="22"/>
      <c r="H129" s="13" t="str">
        <f t="shared" si="4"/>
        <v>NUTRINIDRINK SMOOTHIE  200ML  FRUITS ROUGE / RODE VRUCHTEN</v>
      </c>
      <c r="I129" s="14">
        <f t="shared" si="5"/>
        <v>87092</v>
      </c>
      <c r="J129" s="14">
        <f t="shared" si="6"/>
        <v>3133956</v>
      </c>
      <c r="K129" s="15">
        <f t="shared" si="7"/>
        <v>24</v>
      </c>
    </row>
    <row r="130" spans="1:11" x14ac:dyDescent="0.35">
      <c r="A130" s="14">
        <v>132294</v>
      </c>
      <c r="B130" s="14">
        <v>3742301</v>
      </c>
      <c r="C130" s="13" t="s">
        <v>140</v>
      </c>
      <c r="D130" s="13" t="s">
        <v>40</v>
      </c>
      <c r="E130" s="26"/>
      <c r="F130" s="15">
        <v>12</v>
      </c>
      <c r="G130" s="22"/>
      <c r="H130" s="13" t="str">
        <f t="shared" si="4"/>
        <v xml:space="preserve">NUTRINIMAX  500ML  </v>
      </c>
      <c r="I130" s="14">
        <f t="shared" si="5"/>
        <v>132294</v>
      </c>
      <c r="J130" s="14">
        <f t="shared" si="6"/>
        <v>3742301</v>
      </c>
      <c r="K130" s="15">
        <f t="shared" si="7"/>
        <v>12</v>
      </c>
    </row>
    <row r="131" spans="1:11" x14ac:dyDescent="0.35">
      <c r="A131" s="14">
        <v>132303</v>
      </c>
      <c r="B131" s="14">
        <v>3763935</v>
      </c>
      <c r="C131" s="13" t="s">
        <v>141</v>
      </c>
      <c r="D131" s="13" t="s">
        <v>40</v>
      </c>
      <c r="E131" s="26"/>
      <c r="F131" s="15">
        <v>12</v>
      </c>
      <c r="G131" s="22"/>
      <c r="H131" s="13" t="str">
        <f t="shared" ref="H131:H169" si="8">C131&amp;" "&amp;D131&amp;" "&amp;" "&amp;E131</f>
        <v xml:space="preserve">NUTRINIMAX ENERGY  500ML  </v>
      </c>
      <c r="I131" s="14">
        <f t="shared" ref="I131:I169" si="9">A131</f>
        <v>132303</v>
      </c>
      <c r="J131" s="14">
        <f t="shared" ref="J131:J169" si="10">B131</f>
        <v>3763935</v>
      </c>
      <c r="K131" s="15">
        <f t="shared" ref="K131:K169" si="11">F131</f>
        <v>12</v>
      </c>
    </row>
    <row r="132" spans="1:11" x14ac:dyDescent="0.35">
      <c r="A132" s="14">
        <v>132018</v>
      </c>
      <c r="B132" s="23" t="s">
        <v>38</v>
      </c>
      <c r="C132" s="13" t="s">
        <v>142</v>
      </c>
      <c r="D132" s="13" t="s">
        <v>40</v>
      </c>
      <c r="E132" s="26"/>
      <c r="F132" s="15">
        <v>12</v>
      </c>
      <c r="G132" s="22"/>
      <c r="H132" s="13" t="str">
        <f t="shared" si="8"/>
        <v xml:space="preserve">NUTRINIMAX ENERGY MULTIFIBRE  500ML  </v>
      </c>
      <c r="I132" s="14">
        <f t="shared" si="9"/>
        <v>132018</v>
      </c>
      <c r="J132" s="14" t="str">
        <f t="shared" si="10"/>
        <v>/</v>
      </c>
      <c r="K132" s="15">
        <f t="shared" si="11"/>
        <v>12</v>
      </c>
    </row>
    <row r="133" spans="1:11" x14ac:dyDescent="0.35">
      <c r="A133" s="14">
        <v>132008</v>
      </c>
      <c r="B133" s="14">
        <v>3763943</v>
      </c>
      <c r="C133" s="13" t="s">
        <v>143</v>
      </c>
      <c r="D133" s="13" t="s">
        <v>40</v>
      </c>
      <c r="E133" s="26"/>
      <c r="F133" s="15">
        <v>12</v>
      </c>
      <c r="G133" s="22"/>
      <c r="H133" s="13" t="str">
        <f t="shared" si="8"/>
        <v xml:space="preserve">NUTRINIMAX MULTIFIBRE  500ML  </v>
      </c>
      <c r="I133" s="14">
        <f t="shared" si="9"/>
        <v>132008</v>
      </c>
      <c r="J133" s="14">
        <f t="shared" si="10"/>
        <v>3763943</v>
      </c>
      <c r="K133" s="15">
        <f t="shared" si="11"/>
        <v>12</v>
      </c>
    </row>
    <row r="134" spans="1:11" x14ac:dyDescent="0.35">
      <c r="A134" s="14">
        <v>204590</v>
      </c>
      <c r="B134" s="14">
        <v>4952511</v>
      </c>
      <c r="C134" s="13" t="s">
        <v>144</v>
      </c>
      <c r="D134" s="13" t="s">
        <v>41</v>
      </c>
      <c r="E134" s="26"/>
      <c r="F134" s="15">
        <v>8</v>
      </c>
      <c r="G134" s="22"/>
      <c r="H134" s="13" t="str">
        <f t="shared" si="8"/>
        <v xml:space="preserve">NUTRISON  1L  </v>
      </c>
      <c r="I134" s="14">
        <f t="shared" si="9"/>
        <v>204590</v>
      </c>
      <c r="J134" s="14">
        <f t="shared" si="10"/>
        <v>4952511</v>
      </c>
      <c r="K134" s="15">
        <f t="shared" si="11"/>
        <v>8</v>
      </c>
    </row>
    <row r="135" spans="1:11" x14ac:dyDescent="0.35">
      <c r="A135" s="14">
        <v>204581</v>
      </c>
      <c r="B135" s="14">
        <v>4949202</v>
      </c>
      <c r="C135" s="13" t="s">
        <v>144</v>
      </c>
      <c r="D135" s="13" t="s">
        <v>40</v>
      </c>
      <c r="E135" s="26"/>
      <c r="F135" s="15">
        <v>12</v>
      </c>
      <c r="G135" s="22"/>
      <c r="H135" s="13" t="str">
        <f t="shared" si="8"/>
        <v xml:space="preserve">NUTRISON  500ML  </v>
      </c>
      <c r="I135" s="14">
        <f t="shared" si="9"/>
        <v>204581</v>
      </c>
      <c r="J135" s="14">
        <f t="shared" si="10"/>
        <v>4949202</v>
      </c>
      <c r="K135" s="15">
        <f t="shared" si="11"/>
        <v>12</v>
      </c>
    </row>
    <row r="136" spans="1:11" x14ac:dyDescent="0.35">
      <c r="A136" s="14">
        <v>54549</v>
      </c>
      <c r="B136" s="14">
        <v>3191103</v>
      </c>
      <c r="C136" s="13" t="s">
        <v>145</v>
      </c>
      <c r="D136" s="13" t="s">
        <v>146</v>
      </c>
      <c r="E136" s="26"/>
      <c r="F136" s="15">
        <v>6</v>
      </c>
      <c r="G136" s="22"/>
      <c r="H136" s="13" t="str">
        <f t="shared" si="8"/>
        <v xml:space="preserve">NUTRISON 1200 COMPLETE MULTI FIBRE  1500ML  </v>
      </c>
      <c r="I136" s="14">
        <f t="shared" si="9"/>
        <v>54549</v>
      </c>
      <c r="J136" s="14">
        <f t="shared" si="10"/>
        <v>3191103</v>
      </c>
      <c r="K136" s="15">
        <f t="shared" si="11"/>
        <v>6</v>
      </c>
    </row>
    <row r="137" spans="1:11" x14ac:dyDescent="0.35">
      <c r="A137" s="14">
        <v>132205</v>
      </c>
      <c r="B137" s="14">
        <v>3763950</v>
      </c>
      <c r="C137" s="13" t="s">
        <v>147</v>
      </c>
      <c r="D137" s="13" t="s">
        <v>41</v>
      </c>
      <c r="E137" s="29"/>
      <c r="F137" s="15">
        <v>8</v>
      </c>
      <c r="G137" s="22"/>
      <c r="H137" s="13" t="str">
        <f t="shared" si="8"/>
        <v xml:space="preserve">NUTRISON ADVANCED CUBISON  1L  </v>
      </c>
      <c r="I137" s="14">
        <f t="shared" si="9"/>
        <v>132205</v>
      </c>
      <c r="J137" s="14">
        <f t="shared" si="10"/>
        <v>3763950</v>
      </c>
      <c r="K137" s="15">
        <f t="shared" si="11"/>
        <v>8</v>
      </c>
    </row>
    <row r="138" spans="1:11" x14ac:dyDescent="0.35">
      <c r="A138" s="14">
        <v>132218</v>
      </c>
      <c r="B138" s="14">
        <v>3764024</v>
      </c>
      <c r="C138" s="13" t="s">
        <v>148</v>
      </c>
      <c r="D138" s="13" t="s">
        <v>40</v>
      </c>
      <c r="E138" s="26"/>
      <c r="F138" s="15">
        <v>12</v>
      </c>
      <c r="G138" s="22"/>
      <c r="H138" s="13" t="str">
        <f t="shared" si="8"/>
        <v xml:space="preserve">NUTRISON ADVANCED PEPTISORB  500ML  </v>
      </c>
      <c r="I138" s="14">
        <f t="shared" si="9"/>
        <v>132218</v>
      </c>
      <c r="J138" s="14">
        <f t="shared" si="10"/>
        <v>3764024</v>
      </c>
      <c r="K138" s="15">
        <f t="shared" si="11"/>
        <v>12</v>
      </c>
    </row>
    <row r="139" spans="1:11" x14ac:dyDescent="0.35">
      <c r="A139" s="14">
        <v>132387</v>
      </c>
      <c r="B139" s="14">
        <v>3763869</v>
      </c>
      <c r="C139" s="13" t="s">
        <v>149</v>
      </c>
      <c r="D139" s="13" t="s">
        <v>40</v>
      </c>
      <c r="E139" s="26"/>
      <c r="F139" s="15">
        <v>12</v>
      </c>
      <c r="G139" s="22"/>
      <c r="H139" s="13" t="str">
        <f t="shared" si="8"/>
        <v xml:space="preserve">NUTRISON CONCENTRATED  500ML  </v>
      </c>
      <c r="I139" s="14">
        <f t="shared" si="9"/>
        <v>132387</v>
      </c>
      <c r="J139" s="14">
        <f t="shared" si="10"/>
        <v>3763869</v>
      </c>
      <c r="K139" s="15">
        <f t="shared" si="11"/>
        <v>12</v>
      </c>
    </row>
    <row r="140" spans="1:11" x14ac:dyDescent="0.35">
      <c r="A140" s="14">
        <v>208336</v>
      </c>
      <c r="B140" s="23">
        <v>4954855</v>
      </c>
      <c r="C140" s="13" t="s">
        <v>150</v>
      </c>
      <c r="D140" s="13" t="s">
        <v>41</v>
      </c>
      <c r="E140" s="26"/>
      <c r="F140" s="15">
        <v>8</v>
      </c>
      <c r="G140" s="22"/>
      <c r="H140" s="13" t="str">
        <f t="shared" si="8"/>
        <v xml:space="preserve">NUTRISON DIASON ENERGY HP  1L  </v>
      </c>
      <c r="I140" s="14">
        <f t="shared" si="9"/>
        <v>208336</v>
      </c>
      <c r="J140" s="14">
        <f t="shared" si="10"/>
        <v>4954855</v>
      </c>
      <c r="K140" s="15">
        <f t="shared" si="11"/>
        <v>8</v>
      </c>
    </row>
    <row r="141" spans="1:11" x14ac:dyDescent="0.35">
      <c r="A141" s="14">
        <v>196335</v>
      </c>
      <c r="B141" s="14">
        <v>4907804</v>
      </c>
      <c r="C141" s="13" t="s">
        <v>151</v>
      </c>
      <c r="D141" s="13" t="s">
        <v>41</v>
      </c>
      <c r="E141" s="26"/>
      <c r="F141" s="15">
        <v>8</v>
      </c>
      <c r="G141" s="22"/>
      <c r="H141" s="13" t="str">
        <f t="shared" si="8"/>
        <v xml:space="preserve">NUTRISON ENERGY  1L  </v>
      </c>
      <c r="I141" s="14">
        <f t="shared" si="9"/>
        <v>196335</v>
      </c>
      <c r="J141" s="14">
        <f t="shared" si="10"/>
        <v>4907804</v>
      </c>
      <c r="K141" s="15">
        <f t="shared" si="11"/>
        <v>8</v>
      </c>
    </row>
    <row r="142" spans="1:11" x14ac:dyDescent="0.35">
      <c r="A142" s="14">
        <v>204589</v>
      </c>
      <c r="B142" s="14">
        <v>4952487</v>
      </c>
      <c r="C142" s="13" t="s">
        <v>151</v>
      </c>
      <c r="D142" s="13" t="s">
        <v>40</v>
      </c>
      <c r="E142" s="26"/>
      <c r="F142" s="15">
        <v>12</v>
      </c>
      <c r="G142" s="22"/>
      <c r="H142" s="13" t="str">
        <f t="shared" si="8"/>
        <v xml:space="preserve">NUTRISON ENERGY  500ML  </v>
      </c>
      <c r="I142" s="14">
        <f t="shared" si="9"/>
        <v>204589</v>
      </c>
      <c r="J142" s="14">
        <f t="shared" si="10"/>
        <v>4952487</v>
      </c>
      <c r="K142" s="15">
        <f t="shared" si="11"/>
        <v>12</v>
      </c>
    </row>
    <row r="143" spans="1:11" x14ac:dyDescent="0.35">
      <c r="A143" s="14">
        <v>201241</v>
      </c>
      <c r="B143" s="14">
        <v>4907838</v>
      </c>
      <c r="C143" s="13" t="s">
        <v>152</v>
      </c>
      <c r="D143" s="13" t="s">
        <v>146</v>
      </c>
      <c r="E143" s="26"/>
      <c r="F143" s="15">
        <v>6</v>
      </c>
      <c r="G143" s="22"/>
      <c r="H143" s="13" t="str">
        <f t="shared" si="8"/>
        <v xml:space="preserve">NUTRISON ENERGY MULTI FIBRE  1500ML  </v>
      </c>
      <c r="I143" s="14">
        <f t="shared" si="9"/>
        <v>201241</v>
      </c>
      <c r="J143" s="14">
        <f t="shared" si="10"/>
        <v>4907838</v>
      </c>
      <c r="K143" s="15">
        <f t="shared" si="11"/>
        <v>6</v>
      </c>
    </row>
    <row r="144" spans="1:11" x14ac:dyDescent="0.35">
      <c r="A144" s="14">
        <v>196327</v>
      </c>
      <c r="B144" s="23">
        <v>4907796</v>
      </c>
      <c r="C144" s="13" t="s">
        <v>152</v>
      </c>
      <c r="D144" s="13" t="s">
        <v>41</v>
      </c>
      <c r="E144" s="26"/>
      <c r="F144" s="15">
        <v>8</v>
      </c>
      <c r="G144" s="22"/>
      <c r="H144" s="13" t="str">
        <f t="shared" si="8"/>
        <v xml:space="preserve">NUTRISON ENERGY MULTI FIBRE  1L  </v>
      </c>
      <c r="I144" s="14">
        <f t="shared" si="9"/>
        <v>196327</v>
      </c>
      <c r="J144" s="14">
        <f t="shared" si="10"/>
        <v>4907796</v>
      </c>
      <c r="K144" s="15">
        <f t="shared" si="11"/>
        <v>8</v>
      </c>
    </row>
    <row r="145" spans="1:11" x14ac:dyDescent="0.35">
      <c r="A145" s="14">
        <v>196375</v>
      </c>
      <c r="B145" s="14">
        <v>4907762</v>
      </c>
      <c r="C145" s="13" t="s">
        <v>152</v>
      </c>
      <c r="D145" s="13" t="s">
        <v>40</v>
      </c>
      <c r="E145" s="26"/>
      <c r="F145" s="15">
        <v>12</v>
      </c>
      <c r="G145" s="22"/>
      <c r="H145" s="13" t="str">
        <f t="shared" si="8"/>
        <v xml:space="preserve">NUTRISON ENERGY MULTI FIBRE  500ML  </v>
      </c>
      <c r="I145" s="14">
        <f t="shared" si="9"/>
        <v>196375</v>
      </c>
      <c r="J145" s="14">
        <f t="shared" si="10"/>
        <v>4907762</v>
      </c>
      <c r="K145" s="15">
        <f t="shared" si="11"/>
        <v>12</v>
      </c>
    </row>
    <row r="146" spans="1:11" x14ac:dyDescent="0.35">
      <c r="A146" s="14">
        <v>201243</v>
      </c>
      <c r="B146" s="14">
        <v>4907820</v>
      </c>
      <c r="C146" s="13" t="s">
        <v>153</v>
      </c>
      <c r="D146" s="13" t="s">
        <v>146</v>
      </c>
      <c r="E146" s="26"/>
      <c r="F146" s="15">
        <v>6</v>
      </c>
      <c r="G146" s="22"/>
      <c r="H146" s="13" t="str">
        <f t="shared" si="8"/>
        <v xml:space="preserve">NUTRISON MULTI FIBRE  1500ML  </v>
      </c>
      <c r="I146" s="14">
        <f t="shared" si="9"/>
        <v>201243</v>
      </c>
      <c r="J146" s="14">
        <f t="shared" si="10"/>
        <v>4907820</v>
      </c>
      <c r="K146" s="15">
        <f t="shared" si="11"/>
        <v>6</v>
      </c>
    </row>
    <row r="147" spans="1:11" x14ac:dyDescent="0.35">
      <c r="A147" s="14">
        <v>204586</v>
      </c>
      <c r="B147" s="14">
        <v>4952339</v>
      </c>
      <c r="C147" s="13" t="s">
        <v>153</v>
      </c>
      <c r="D147" s="13" t="s">
        <v>41</v>
      </c>
      <c r="E147" s="26"/>
      <c r="F147" s="15">
        <v>8</v>
      </c>
      <c r="G147" s="22"/>
      <c r="H147" s="13" t="str">
        <f t="shared" si="8"/>
        <v xml:space="preserve">NUTRISON MULTI FIBRE  1L  </v>
      </c>
      <c r="I147" s="14">
        <f t="shared" si="9"/>
        <v>204586</v>
      </c>
      <c r="J147" s="14">
        <f t="shared" si="10"/>
        <v>4952339</v>
      </c>
      <c r="K147" s="15">
        <f t="shared" si="11"/>
        <v>8</v>
      </c>
    </row>
    <row r="148" spans="1:11" x14ac:dyDescent="0.35">
      <c r="A148" s="14">
        <v>204584</v>
      </c>
      <c r="B148" s="23">
        <v>4952347</v>
      </c>
      <c r="C148" s="13" t="s">
        <v>153</v>
      </c>
      <c r="D148" s="13" t="s">
        <v>40</v>
      </c>
      <c r="E148" s="26"/>
      <c r="F148" s="15">
        <v>12</v>
      </c>
      <c r="G148" s="22"/>
      <c r="H148" s="13" t="str">
        <f t="shared" si="8"/>
        <v xml:space="preserve">NUTRISON MULTI FIBRE  500ML  </v>
      </c>
      <c r="I148" s="14">
        <f t="shared" si="9"/>
        <v>204584</v>
      </c>
      <c r="J148" s="14">
        <f t="shared" si="10"/>
        <v>4952347</v>
      </c>
      <c r="K148" s="15">
        <f t="shared" si="11"/>
        <v>12</v>
      </c>
    </row>
    <row r="149" spans="1:11" x14ac:dyDescent="0.35">
      <c r="A149" s="14">
        <v>157750</v>
      </c>
      <c r="B149" s="14">
        <v>4203816</v>
      </c>
      <c r="C149" s="13" t="s">
        <v>154</v>
      </c>
      <c r="D149" s="13" t="s">
        <v>41</v>
      </c>
      <c r="E149" s="26"/>
      <c r="F149" s="15">
        <v>8</v>
      </c>
      <c r="G149" s="20"/>
      <c r="H149" s="13" t="str">
        <f t="shared" si="8"/>
        <v xml:space="preserve">NUTRISON PEPTISORB PLUS HEHP  1L  </v>
      </c>
      <c r="I149" s="14">
        <f t="shared" si="9"/>
        <v>157750</v>
      </c>
      <c r="J149" s="14">
        <f t="shared" si="10"/>
        <v>4203816</v>
      </c>
      <c r="K149" s="15">
        <f t="shared" si="11"/>
        <v>8</v>
      </c>
    </row>
    <row r="150" spans="1:11" x14ac:dyDescent="0.35">
      <c r="A150" s="14">
        <v>197438</v>
      </c>
      <c r="B150" s="14">
        <v>4908513</v>
      </c>
      <c r="C150" s="13" t="s">
        <v>155</v>
      </c>
      <c r="D150" s="13" t="s">
        <v>40</v>
      </c>
      <c r="E150" s="26"/>
      <c r="F150" s="15">
        <v>12</v>
      </c>
      <c r="G150" s="20"/>
      <c r="H150" s="13" t="str">
        <f t="shared" si="8"/>
        <v xml:space="preserve">NUTRISON PLANT BASED 2KCAL HP MULTIFIBRE 500ML  </v>
      </c>
      <c r="I150" s="14">
        <f t="shared" si="9"/>
        <v>197438</v>
      </c>
      <c r="J150" s="14">
        <f t="shared" si="10"/>
        <v>4908513</v>
      </c>
      <c r="K150" s="15">
        <f t="shared" si="11"/>
        <v>12</v>
      </c>
    </row>
    <row r="151" spans="1:11" x14ac:dyDescent="0.35">
      <c r="A151" s="14">
        <v>197921</v>
      </c>
      <c r="B151" s="14">
        <v>4883161</v>
      </c>
      <c r="C151" s="13" t="s">
        <v>156</v>
      </c>
      <c r="D151" s="13" t="s">
        <v>41</v>
      </c>
      <c r="E151" s="26"/>
      <c r="F151" s="15">
        <v>8</v>
      </c>
      <c r="G151" s="20"/>
      <c r="H151" s="13" t="str">
        <f t="shared" si="8"/>
        <v xml:space="preserve">NUTRISON PLANT BASED SOYA MULTI FIBRE  1L  </v>
      </c>
      <c r="I151" s="14">
        <f t="shared" si="9"/>
        <v>197921</v>
      </c>
      <c r="J151" s="14">
        <f t="shared" si="10"/>
        <v>4883161</v>
      </c>
      <c r="K151" s="15">
        <f t="shared" si="11"/>
        <v>8</v>
      </c>
    </row>
    <row r="152" spans="1:11" x14ac:dyDescent="0.35">
      <c r="A152" s="14">
        <v>156331</v>
      </c>
      <c r="B152" s="14">
        <v>4156386</v>
      </c>
      <c r="C152" s="13" t="s">
        <v>157</v>
      </c>
      <c r="D152" s="13" t="s">
        <v>40</v>
      </c>
      <c r="E152" s="26"/>
      <c r="F152" s="15">
        <v>12</v>
      </c>
      <c r="G152" s="22"/>
      <c r="H152" s="13" t="str">
        <f t="shared" si="8"/>
        <v xml:space="preserve">NUTRISON PROTEIN ADVANCE  500ML  </v>
      </c>
      <c r="I152" s="14">
        <f t="shared" si="9"/>
        <v>156331</v>
      </c>
      <c r="J152" s="14">
        <f t="shared" si="10"/>
        <v>4156386</v>
      </c>
      <c r="K152" s="15">
        <f t="shared" si="11"/>
        <v>12</v>
      </c>
    </row>
    <row r="153" spans="1:11" x14ac:dyDescent="0.35">
      <c r="A153" s="14">
        <v>141425</v>
      </c>
      <c r="B153" s="14">
        <v>3872579</v>
      </c>
      <c r="C153" s="13" t="s">
        <v>158</v>
      </c>
      <c r="D153" s="13" t="s">
        <v>40</v>
      </c>
      <c r="E153" s="26"/>
      <c r="F153" s="15">
        <v>12</v>
      </c>
      <c r="G153" s="22"/>
      <c r="H153" s="13" t="str">
        <f t="shared" si="8"/>
        <v xml:space="preserve">NUTRISON PROTEIN INTENSE  500ML  </v>
      </c>
      <c r="I153" s="14">
        <f t="shared" si="9"/>
        <v>141425</v>
      </c>
      <c r="J153" s="14">
        <f t="shared" si="10"/>
        <v>3872579</v>
      </c>
      <c r="K153" s="15">
        <f t="shared" si="11"/>
        <v>12</v>
      </c>
    </row>
    <row r="154" spans="1:11" x14ac:dyDescent="0.35">
      <c r="A154" s="24">
        <v>132385</v>
      </c>
      <c r="B154" s="14">
        <v>3763877</v>
      </c>
      <c r="C154" s="13" t="s">
        <v>159</v>
      </c>
      <c r="D154" s="21" t="s">
        <v>41</v>
      </c>
      <c r="E154" s="30"/>
      <c r="F154" s="25">
        <v>8</v>
      </c>
      <c r="G154" s="22"/>
      <c r="H154" s="13" t="str">
        <f t="shared" si="8"/>
        <v xml:space="preserve">NUTRISON PROTEIN PLUS  1L  </v>
      </c>
      <c r="I154" s="14">
        <f t="shared" si="9"/>
        <v>132385</v>
      </c>
      <c r="J154" s="14">
        <f t="shared" si="10"/>
        <v>3763877</v>
      </c>
      <c r="K154" s="15">
        <f t="shared" si="11"/>
        <v>8</v>
      </c>
    </row>
    <row r="155" spans="1:11" x14ac:dyDescent="0.35">
      <c r="A155" s="14">
        <v>132395</v>
      </c>
      <c r="B155" s="14">
        <v>4237996</v>
      </c>
      <c r="C155" s="13" t="s">
        <v>160</v>
      </c>
      <c r="D155" s="13" t="s">
        <v>41</v>
      </c>
      <c r="E155" s="26"/>
      <c r="F155" s="15">
        <v>8</v>
      </c>
      <c r="G155" s="22"/>
      <c r="H155" s="13" t="str">
        <f t="shared" si="8"/>
        <v xml:space="preserve">NUTRISON PROTEIN PLUS ENERGY MULTI FIBRE  1L  </v>
      </c>
      <c r="I155" s="14">
        <f t="shared" si="9"/>
        <v>132395</v>
      </c>
      <c r="J155" s="14">
        <f t="shared" si="10"/>
        <v>4237996</v>
      </c>
      <c r="K155" s="15">
        <f t="shared" si="11"/>
        <v>8</v>
      </c>
    </row>
    <row r="156" spans="1:11" x14ac:dyDescent="0.35">
      <c r="A156" s="14">
        <v>132390</v>
      </c>
      <c r="B156" s="14">
        <v>3763885</v>
      </c>
      <c r="C156" s="13" t="s">
        <v>161</v>
      </c>
      <c r="D156" s="13" t="s">
        <v>41</v>
      </c>
      <c r="E156" s="26"/>
      <c r="F156" s="15">
        <v>8</v>
      </c>
      <c r="G156" s="22"/>
      <c r="H156" s="13" t="str">
        <f t="shared" si="8"/>
        <v xml:space="preserve">NUTRISON PROTEIN PLUS MULTI FIBRE  1L  </v>
      </c>
      <c r="I156" s="14">
        <f t="shared" si="9"/>
        <v>132390</v>
      </c>
      <c r="J156" s="14">
        <f t="shared" si="10"/>
        <v>3763885</v>
      </c>
      <c r="K156" s="15">
        <f t="shared" si="11"/>
        <v>8</v>
      </c>
    </row>
    <row r="157" spans="1:11" x14ac:dyDescent="0.35">
      <c r="A157" s="14">
        <v>132391</v>
      </c>
      <c r="B157" s="23">
        <v>3742277</v>
      </c>
      <c r="C157" s="13" t="s">
        <v>161</v>
      </c>
      <c r="D157" s="13" t="s">
        <v>40</v>
      </c>
      <c r="E157" s="26"/>
      <c r="F157" s="15">
        <v>12</v>
      </c>
      <c r="G157" s="22"/>
      <c r="H157" s="13" t="str">
        <f t="shared" si="8"/>
        <v xml:space="preserve">NUTRISON PROTEIN PLUS MULTI FIBRE  500ML  </v>
      </c>
      <c r="I157" s="14">
        <f t="shared" si="9"/>
        <v>132391</v>
      </c>
      <c r="J157" s="14">
        <f t="shared" si="10"/>
        <v>3742277</v>
      </c>
      <c r="K157" s="15">
        <f t="shared" si="11"/>
        <v>12</v>
      </c>
    </row>
    <row r="158" spans="1:11" x14ac:dyDescent="0.35">
      <c r="A158" s="14">
        <v>197918</v>
      </c>
      <c r="B158" s="23">
        <v>4883179</v>
      </c>
      <c r="C158" s="13" t="s">
        <v>162</v>
      </c>
      <c r="D158" s="13" t="s">
        <v>41</v>
      </c>
      <c r="E158" s="26"/>
      <c r="F158" s="15">
        <v>8</v>
      </c>
      <c r="G158" s="22"/>
      <c r="H158" s="13" t="str">
        <f t="shared" si="8"/>
        <v xml:space="preserve">NUTRISON SOYA  1L  </v>
      </c>
      <c r="I158" s="14">
        <f t="shared" si="9"/>
        <v>197918</v>
      </c>
      <c r="J158" s="14">
        <f t="shared" si="10"/>
        <v>4883179</v>
      </c>
      <c r="K158" s="15">
        <f t="shared" si="11"/>
        <v>8</v>
      </c>
    </row>
    <row r="159" spans="1:11" x14ac:dyDescent="0.35">
      <c r="A159" s="14">
        <v>132284</v>
      </c>
      <c r="B159" s="14">
        <v>3763968</v>
      </c>
      <c r="C159" s="13" t="s">
        <v>163</v>
      </c>
      <c r="D159" s="13" t="s">
        <v>41</v>
      </c>
      <c r="E159" s="26"/>
      <c r="F159" s="15">
        <v>8</v>
      </c>
      <c r="G159" s="22"/>
      <c r="H159" s="13" t="str">
        <f t="shared" si="8"/>
        <v xml:space="preserve">NUTRISON STERILE WATER  1L  </v>
      </c>
      <c r="I159" s="14">
        <f t="shared" si="9"/>
        <v>132284</v>
      </c>
      <c r="J159" s="14">
        <f t="shared" si="10"/>
        <v>3763968</v>
      </c>
      <c r="K159" s="15">
        <f t="shared" si="11"/>
        <v>8</v>
      </c>
    </row>
    <row r="160" spans="1:11" x14ac:dyDescent="0.35">
      <c r="A160" s="14">
        <v>119490</v>
      </c>
      <c r="B160" s="14">
        <v>3410347</v>
      </c>
      <c r="C160" s="13" t="s">
        <v>164</v>
      </c>
      <c r="D160" s="13" t="s">
        <v>165</v>
      </c>
      <c r="E160" s="26"/>
      <c r="F160" s="15">
        <v>30</v>
      </c>
      <c r="G160" s="22"/>
      <c r="H160" s="13" t="str">
        <f t="shared" si="8"/>
        <v xml:space="preserve">PAILLE ENFIT / ENFIT RIETJE 10CM  </v>
      </c>
      <c r="I160" s="14">
        <f t="shared" si="9"/>
        <v>119490</v>
      </c>
      <c r="J160" s="14">
        <f t="shared" si="10"/>
        <v>3410347</v>
      </c>
      <c r="K160" s="15">
        <f t="shared" si="11"/>
        <v>30</v>
      </c>
    </row>
    <row r="161" spans="1:11" x14ac:dyDescent="0.35">
      <c r="A161" s="14">
        <v>71499</v>
      </c>
      <c r="B161" s="14">
        <v>3041506</v>
      </c>
      <c r="C161" s="13" t="s">
        <v>166</v>
      </c>
      <c r="D161" s="13" t="s">
        <v>24</v>
      </c>
      <c r="E161" s="26"/>
      <c r="F161" s="15">
        <v>24</v>
      </c>
      <c r="G161" s="22"/>
      <c r="H161" s="13" t="str">
        <f t="shared" si="8"/>
        <v xml:space="preserve">PRE-OP 200ML  </v>
      </c>
      <c r="I161" s="14">
        <f t="shared" si="9"/>
        <v>71499</v>
      </c>
      <c r="J161" s="14">
        <f t="shared" si="10"/>
        <v>3041506</v>
      </c>
      <c r="K161" s="15">
        <f t="shared" si="11"/>
        <v>24</v>
      </c>
    </row>
    <row r="162" spans="1:11" x14ac:dyDescent="0.35">
      <c r="A162" s="14">
        <v>56317</v>
      </c>
      <c r="B162" s="14">
        <v>2645620</v>
      </c>
      <c r="C162" s="13" t="s">
        <v>167</v>
      </c>
      <c r="D162" s="13" t="s">
        <v>168</v>
      </c>
      <c r="E162" s="26"/>
      <c r="F162" s="15">
        <v>12</v>
      </c>
      <c r="G162" s="20"/>
      <c r="H162" s="13" t="str">
        <f t="shared" si="8"/>
        <v xml:space="preserve">PROTIFAR  225GR  </v>
      </c>
      <c r="I162" s="14">
        <f t="shared" si="9"/>
        <v>56317</v>
      </c>
      <c r="J162" s="14">
        <f t="shared" si="10"/>
        <v>2645620</v>
      </c>
      <c r="K162" s="15">
        <f t="shared" si="11"/>
        <v>12</v>
      </c>
    </row>
    <row r="163" spans="1:11" x14ac:dyDescent="0.35">
      <c r="A163" s="14">
        <v>205121</v>
      </c>
      <c r="B163" s="14">
        <v>3041514</v>
      </c>
      <c r="C163" s="13" t="s">
        <v>169</v>
      </c>
      <c r="D163" s="13" t="s">
        <v>80</v>
      </c>
      <c r="E163" s="13" t="s">
        <v>108</v>
      </c>
      <c r="F163" s="15">
        <v>24</v>
      </c>
      <c r="G163" s="20"/>
      <c r="H163" s="13" t="str">
        <f t="shared" si="8"/>
        <v xml:space="preserve">RENILON 4.0  125ML  ABRICOT / ABRIKOOS </v>
      </c>
      <c r="I163" s="14">
        <f t="shared" si="9"/>
        <v>205121</v>
      </c>
      <c r="J163" s="14">
        <f t="shared" si="10"/>
        <v>3041514</v>
      </c>
      <c r="K163" s="15">
        <f t="shared" si="11"/>
        <v>24</v>
      </c>
    </row>
    <row r="164" spans="1:11" x14ac:dyDescent="0.35">
      <c r="A164" s="14">
        <v>204792</v>
      </c>
      <c r="B164" s="23">
        <v>4471686</v>
      </c>
      <c r="C164" s="13" t="s">
        <v>170</v>
      </c>
      <c r="D164" s="13" t="s">
        <v>80</v>
      </c>
      <c r="E164" s="13" t="s">
        <v>108</v>
      </c>
      <c r="F164" s="15">
        <v>24</v>
      </c>
      <c r="G164" s="20"/>
      <c r="H164" s="13" t="str">
        <f t="shared" si="8"/>
        <v xml:space="preserve">RENILON 7.5  125ML  ABRICOT / ABRIKOOS </v>
      </c>
      <c r="I164" s="14">
        <f t="shared" si="9"/>
        <v>204792</v>
      </c>
      <c r="J164" s="14">
        <f t="shared" si="10"/>
        <v>4471686</v>
      </c>
      <c r="K164" s="15">
        <f t="shared" si="11"/>
        <v>24</v>
      </c>
    </row>
    <row r="165" spans="1:11" x14ac:dyDescent="0.35">
      <c r="A165" s="14">
        <v>204787</v>
      </c>
      <c r="B165" s="23">
        <v>4471694</v>
      </c>
      <c r="C165" s="13" t="s">
        <v>170</v>
      </c>
      <c r="D165" s="13" t="s">
        <v>80</v>
      </c>
      <c r="E165" s="13" t="s">
        <v>104</v>
      </c>
      <c r="F165" s="15">
        <v>24</v>
      </c>
      <c r="G165" s="20"/>
      <c r="H165" s="13" t="str">
        <f t="shared" si="8"/>
        <v xml:space="preserve">RENILON 7.5  125ML  CARAMEL / KARAMEL </v>
      </c>
      <c r="I165" s="14">
        <f t="shared" si="9"/>
        <v>204787</v>
      </c>
      <c r="J165" s="14">
        <f t="shared" si="10"/>
        <v>4471694</v>
      </c>
      <c r="K165" s="15">
        <f t="shared" si="11"/>
        <v>24</v>
      </c>
    </row>
    <row r="166" spans="1:11" x14ac:dyDescent="0.35">
      <c r="A166" s="14">
        <v>159744</v>
      </c>
      <c r="B166" s="14">
        <v>4313136</v>
      </c>
      <c r="C166" s="13" t="s">
        <v>171</v>
      </c>
      <c r="D166" s="13" t="s">
        <v>172</v>
      </c>
      <c r="E166" s="13" t="s">
        <v>25</v>
      </c>
      <c r="F166" s="15">
        <v>36</v>
      </c>
      <c r="G166" s="20"/>
      <c r="H166" s="13" t="str">
        <f t="shared" si="8"/>
        <v xml:space="preserve">SCANDISHAKE MIX 85GR  CHOCOLAT / CHOCOLADE </v>
      </c>
      <c r="I166" s="14">
        <f t="shared" si="9"/>
        <v>159744</v>
      </c>
      <c r="J166" s="14">
        <f t="shared" si="10"/>
        <v>4313136</v>
      </c>
      <c r="K166" s="15">
        <f t="shared" si="11"/>
        <v>36</v>
      </c>
    </row>
    <row r="167" spans="1:11" x14ac:dyDescent="0.35">
      <c r="A167" s="14">
        <v>159746</v>
      </c>
      <c r="B167" s="14">
        <v>4323986</v>
      </c>
      <c r="C167" s="13" t="s">
        <v>171</v>
      </c>
      <c r="D167" s="13" t="s">
        <v>172</v>
      </c>
      <c r="E167" s="13" t="s">
        <v>26</v>
      </c>
      <c r="F167" s="15">
        <v>36</v>
      </c>
      <c r="G167" s="20"/>
      <c r="H167" s="13" t="str">
        <f t="shared" si="8"/>
        <v xml:space="preserve">SCANDISHAKE MIX 85GR  FRAISE / AARDBEI </v>
      </c>
      <c r="I167" s="14">
        <f t="shared" si="9"/>
        <v>159746</v>
      </c>
      <c r="J167" s="14">
        <f t="shared" si="10"/>
        <v>4323986</v>
      </c>
      <c r="K167" s="15">
        <f t="shared" si="11"/>
        <v>36</v>
      </c>
    </row>
    <row r="168" spans="1:11" x14ac:dyDescent="0.35">
      <c r="A168" s="14">
        <v>159748</v>
      </c>
      <c r="B168" s="14">
        <v>4313110</v>
      </c>
      <c r="C168" s="13" t="s">
        <v>171</v>
      </c>
      <c r="D168" s="13" t="s">
        <v>172</v>
      </c>
      <c r="E168" s="13" t="s">
        <v>82</v>
      </c>
      <c r="F168" s="15">
        <v>36</v>
      </c>
      <c r="G168" s="20"/>
      <c r="H168" s="13" t="str">
        <f t="shared" si="8"/>
        <v xml:space="preserve">SCANDISHAKE MIX 85GR  NEUTRE / NEUTRAAL </v>
      </c>
      <c r="I168" s="14">
        <f t="shared" si="9"/>
        <v>159748</v>
      </c>
      <c r="J168" s="14">
        <f t="shared" si="10"/>
        <v>4313110</v>
      </c>
      <c r="K168" s="15">
        <f t="shared" si="11"/>
        <v>36</v>
      </c>
    </row>
    <row r="169" spans="1:11" x14ac:dyDescent="0.35">
      <c r="A169" s="14">
        <v>159750</v>
      </c>
      <c r="B169" s="14">
        <v>4313128</v>
      </c>
      <c r="C169" s="13" t="s">
        <v>171</v>
      </c>
      <c r="D169" s="13" t="s">
        <v>172</v>
      </c>
      <c r="E169" s="13" t="s">
        <v>27</v>
      </c>
      <c r="F169" s="15">
        <v>36</v>
      </c>
      <c r="G169" s="22"/>
      <c r="H169" s="13" t="str">
        <f t="shared" si="8"/>
        <v xml:space="preserve">SCANDISHAKE MIX 85GR  VANILLE / VANILLA </v>
      </c>
      <c r="I169" s="14">
        <f t="shared" si="9"/>
        <v>159750</v>
      </c>
      <c r="J169" s="14">
        <f t="shared" si="10"/>
        <v>4313128</v>
      </c>
      <c r="K169" s="15">
        <f t="shared" si="11"/>
        <v>36</v>
      </c>
    </row>
    <row r="170" spans="1:11" ht="29" x14ac:dyDescent="0.35">
      <c r="A170" s="14">
        <v>124823</v>
      </c>
      <c r="B170" s="14">
        <v>3611787</v>
      </c>
      <c r="C170" s="13" t="s">
        <v>173</v>
      </c>
      <c r="D170" s="13" t="s">
        <v>174</v>
      </c>
      <c r="E170" s="26"/>
      <c r="F170" s="15">
        <v>30</v>
      </c>
      <c r="G170" s="22"/>
      <c r="H170" s="13" t="str">
        <f t="shared" ref="H170:H173" si="12">C170&amp;" "&amp;D170&amp;" "&amp;" "&amp;E170</f>
        <v xml:space="preserve">SERINGUE ENFIT (EMBOUT EXCENTRE) / ENFIT SPUIT (EXCENTRISCHE TIP) 60ML  </v>
      </c>
      <c r="I170" s="14">
        <f t="shared" ref="I170:I173" si="13">A170</f>
        <v>124823</v>
      </c>
      <c r="J170" s="14">
        <f t="shared" ref="J170:J173" si="14">B170</f>
        <v>3611787</v>
      </c>
      <c r="K170" s="15">
        <f t="shared" ref="K170:K173" si="15">F170</f>
        <v>30</v>
      </c>
    </row>
    <row r="171" spans="1:11" x14ac:dyDescent="0.35">
      <c r="A171" s="14">
        <v>116327</v>
      </c>
      <c r="B171" s="14">
        <v>3533858</v>
      </c>
      <c r="C171" s="13" t="s">
        <v>175</v>
      </c>
      <c r="D171" s="13" t="s">
        <v>176</v>
      </c>
      <c r="E171" s="26"/>
      <c r="F171" s="15">
        <v>30</v>
      </c>
      <c r="G171" s="22"/>
      <c r="H171" s="13" t="str">
        <f t="shared" si="12"/>
        <v xml:space="preserve">SERINGUE ENFIT / ENFIT SPUIT 1ML  </v>
      </c>
      <c r="I171" s="14">
        <f t="shared" si="13"/>
        <v>116327</v>
      </c>
      <c r="J171" s="14">
        <f t="shared" si="14"/>
        <v>3533858</v>
      </c>
      <c r="K171" s="15">
        <f t="shared" si="15"/>
        <v>30</v>
      </c>
    </row>
    <row r="172" spans="1:11" x14ac:dyDescent="0.35">
      <c r="A172" s="14">
        <v>116326</v>
      </c>
      <c r="B172" s="14">
        <v>3533866</v>
      </c>
      <c r="C172" s="13" t="s">
        <v>175</v>
      </c>
      <c r="D172" s="13" t="s">
        <v>177</v>
      </c>
      <c r="E172" s="26"/>
      <c r="F172" s="15">
        <v>30</v>
      </c>
      <c r="G172" s="22"/>
      <c r="H172" s="13" t="str">
        <f t="shared" si="12"/>
        <v xml:space="preserve">SERINGUE ENFIT / ENFIT SPUIT 2.5ML  </v>
      </c>
      <c r="I172" s="14">
        <f t="shared" si="13"/>
        <v>116326</v>
      </c>
      <c r="J172" s="14">
        <f t="shared" si="14"/>
        <v>3533866</v>
      </c>
      <c r="K172" s="15">
        <f t="shared" si="15"/>
        <v>30</v>
      </c>
    </row>
    <row r="173" spans="1:11" ht="29" x14ac:dyDescent="0.35">
      <c r="A173" s="14">
        <v>121824</v>
      </c>
      <c r="B173" s="14">
        <v>3567369</v>
      </c>
      <c r="C173" s="13" t="s">
        <v>175</v>
      </c>
      <c r="D173" s="13" t="s">
        <v>178</v>
      </c>
      <c r="E173" s="26"/>
      <c r="F173" s="15">
        <v>30</v>
      </c>
      <c r="G173" s="22"/>
      <c r="H173" s="13" t="str">
        <f t="shared" si="12"/>
        <v xml:space="preserve">SERINGUE ENFIT / ENFIT SPUIT 5ML  </v>
      </c>
      <c r="I173" s="14">
        <f t="shared" si="13"/>
        <v>121824</v>
      </c>
      <c r="J173" s="14">
        <f t="shared" si="14"/>
        <v>3567369</v>
      </c>
      <c r="K173" s="15">
        <f t="shared" si="15"/>
        <v>30</v>
      </c>
    </row>
    <row r="174" spans="1:11" x14ac:dyDescent="0.35">
      <c r="A174" s="14">
        <v>91421</v>
      </c>
      <c r="B174" s="14">
        <v>3354495</v>
      </c>
      <c r="C174" s="13" t="s">
        <v>175</v>
      </c>
      <c r="D174" s="13" t="s">
        <v>179</v>
      </c>
      <c r="E174" s="26"/>
      <c r="F174" s="15">
        <v>30</v>
      </c>
      <c r="H174" s="13" t="str">
        <f t="shared" ref="H174" si="16">C174&amp;" "&amp;D174&amp;" "&amp;" "&amp;E174</f>
        <v xml:space="preserve">SERINGUE ENFIT / ENFIT SPUIT 10ML  </v>
      </c>
      <c r="I174" s="14">
        <f t="shared" ref="I174" si="17">A174</f>
        <v>91421</v>
      </c>
      <c r="J174" s="14">
        <f t="shared" ref="J174" si="18">B174</f>
        <v>3354495</v>
      </c>
      <c r="K174" s="15">
        <f t="shared" ref="K174" si="19">F174</f>
        <v>30</v>
      </c>
    </row>
    <row r="175" spans="1:11" x14ac:dyDescent="0.35">
      <c r="A175" s="14">
        <v>91422</v>
      </c>
      <c r="B175" s="14">
        <v>3354503</v>
      </c>
      <c r="C175" s="13" t="s">
        <v>175</v>
      </c>
      <c r="D175" s="13" t="s">
        <v>180</v>
      </c>
      <c r="E175" s="26"/>
      <c r="F175" s="15">
        <v>30</v>
      </c>
      <c r="H175" s="13" t="str">
        <f t="shared" ref="H175:H178" si="20">C175&amp;" "&amp;D175&amp;" "&amp;" "&amp;E175</f>
        <v xml:space="preserve">SERINGUE ENFIT / ENFIT SPUIT 20ML  </v>
      </c>
      <c r="I175" s="14">
        <f t="shared" ref="I175:I178" si="21">A175</f>
        <v>91422</v>
      </c>
      <c r="J175" s="14">
        <f t="shared" ref="J175:J178" si="22">B175</f>
        <v>3354503</v>
      </c>
      <c r="K175" s="15">
        <f t="shared" ref="K175:K178" si="23">F175</f>
        <v>30</v>
      </c>
    </row>
    <row r="176" spans="1:11" x14ac:dyDescent="0.35">
      <c r="A176" s="14">
        <v>54005</v>
      </c>
      <c r="B176" s="14">
        <v>1687938</v>
      </c>
      <c r="C176" s="13" t="s">
        <v>181</v>
      </c>
      <c r="D176" s="13" t="s">
        <v>30</v>
      </c>
      <c r="E176" s="26"/>
      <c r="F176" s="15">
        <v>6</v>
      </c>
      <c r="H176" s="13" t="str">
        <f t="shared" si="20"/>
        <v xml:space="preserve">STIMULANCE  400GR  </v>
      </c>
      <c r="I176" s="14">
        <f t="shared" si="21"/>
        <v>54005</v>
      </c>
      <c r="J176" s="14">
        <f t="shared" si="22"/>
        <v>1687938</v>
      </c>
      <c r="K176" s="15">
        <f t="shared" si="23"/>
        <v>6</v>
      </c>
    </row>
    <row r="177" spans="1:11" x14ac:dyDescent="0.35">
      <c r="A177" s="14">
        <v>54014</v>
      </c>
      <c r="B177" s="14">
        <v>1762848</v>
      </c>
      <c r="C177" s="13" t="s">
        <v>181</v>
      </c>
      <c r="D177" s="13" t="s">
        <v>182</v>
      </c>
      <c r="E177" s="26"/>
      <c r="F177" s="15">
        <v>60</v>
      </c>
      <c r="H177" s="13" t="str">
        <f t="shared" si="20"/>
        <v xml:space="preserve">STIMULANCE  12.6GR  </v>
      </c>
      <c r="I177" s="14">
        <f t="shared" si="21"/>
        <v>54014</v>
      </c>
      <c r="J177" s="14">
        <f t="shared" si="22"/>
        <v>1762848</v>
      </c>
      <c r="K177" s="15">
        <f t="shared" si="23"/>
        <v>60</v>
      </c>
    </row>
    <row r="178" spans="1:11" x14ac:dyDescent="0.35">
      <c r="A178" s="14">
        <v>89732</v>
      </c>
      <c r="B178" s="14">
        <v>3354420</v>
      </c>
      <c r="C178" s="13" t="s">
        <v>183</v>
      </c>
      <c r="D178" s="26"/>
      <c r="E178" s="26"/>
      <c r="F178" s="15">
        <v>6</v>
      </c>
      <c r="H178" s="13" t="str">
        <f t="shared" si="20"/>
        <v xml:space="preserve">TRANSITION CONNECTOR TO ENLOCK / FUNNEL TUBE   </v>
      </c>
      <c r="I178" s="14">
        <f t="shared" si="21"/>
        <v>89732</v>
      </c>
      <c r="J178" s="14">
        <f t="shared" si="22"/>
        <v>3354420</v>
      </c>
      <c r="K178" s="15">
        <f t="shared" si="23"/>
        <v>6</v>
      </c>
    </row>
    <row r="179" spans="1:11" x14ac:dyDescent="0.35">
      <c r="A179" s="14">
        <v>89733</v>
      </c>
      <c r="B179" s="14">
        <v>3354461</v>
      </c>
      <c r="C179" s="13" t="s">
        <v>184</v>
      </c>
      <c r="D179" s="26"/>
      <c r="E179" s="26"/>
      <c r="F179" s="15">
        <v>6</v>
      </c>
      <c r="H179" s="13" t="str">
        <f t="shared" ref="H179" si="24">C179&amp;" "&amp;D179&amp;" "&amp;" "&amp;E179</f>
        <v xml:space="preserve">TRANSITION CONNECTOR TO LUER TUBE   </v>
      </c>
      <c r="I179" s="14">
        <f t="shared" ref="I179" si="25">A179</f>
        <v>89733</v>
      </c>
      <c r="J179" s="14">
        <f t="shared" ref="J179" si="26">B179</f>
        <v>3354461</v>
      </c>
      <c r="K179" s="15">
        <f t="shared" ref="K179" si="27">F179</f>
        <v>6</v>
      </c>
    </row>
    <row r="180" spans="1:11" x14ac:dyDescent="0.35">
      <c r="A180" s="14">
        <v>89738</v>
      </c>
      <c r="B180" s="14">
        <v>3354453</v>
      </c>
      <c r="C180" s="13" t="s">
        <v>185</v>
      </c>
      <c r="D180" s="26"/>
      <c r="E180" s="26"/>
      <c r="F180" s="15">
        <v>6</v>
      </c>
      <c r="H180" s="13" t="str">
        <f t="shared" ref="H180:H181" si="28">C180&amp;" "&amp;D180&amp;" "&amp;" "&amp;E180</f>
        <v xml:space="preserve">TRANSITION CONNECTOR TO ORAL / LUER SYRINGE   </v>
      </c>
      <c r="I180" s="14">
        <f t="shared" ref="I180:I181" si="29">A180</f>
        <v>89738</v>
      </c>
      <c r="J180" s="14">
        <f t="shared" ref="J180:J181" si="30">B180</f>
        <v>3354453</v>
      </c>
      <c r="K180" s="15">
        <f t="shared" ref="K180:K181" si="31">F180</f>
        <v>6</v>
      </c>
    </row>
    <row r="181" spans="1:11" x14ac:dyDescent="0.35">
      <c r="A181" s="14">
        <v>89828</v>
      </c>
      <c r="B181" s="14">
        <v>3354412</v>
      </c>
      <c r="C181" s="13" t="s">
        <v>186</v>
      </c>
      <c r="D181" s="26"/>
      <c r="E181" s="26"/>
      <c r="F181" s="15">
        <v>6</v>
      </c>
      <c r="H181" s="13" t="str">
        <f t="shared" si="28"/>
        <v xml:space="preserve">TRANSITION STEP CONNECTOR TO FUNNEL TUBE   </v>
      </c>
      <c r="I181" s="14">
        <f t="shared" si="29"/>
        <v>89828</v>
      </c>
      <c r="J181" s="14">
        <f t="shared" si="30"/>
        <v>3354412</v>
      </c>
      <c r="K181" s="15">
        <f t="shared" si="31"/>
        <v>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BOULANGE Alexandra</DisplayName>
        <AccountId>219</AccountId>
        <AccountType/>
      </UserInfo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1874F2-59E5-4CD5-B6B9-74B3AA72AA0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customXml/itemProps2.xml><?xml version="1.0" encoding="utf-8"?>
<ds:datastoreItem xmlns:ds="http://schemas.openxmlformats.org/officeDocument/2006/customXml" ds:itemID="{1CD4812C-2C3E-4CA2-9060-0308B7C0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9109FC-1861-4332-818F-1AA0B7170B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 Nutricia</vt:lpstr>
      <vt:lpstr>SKUs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2024-01-22T08:08:04Z</dcterms:created>
  <dcterms:modified xsi:type="dcterms:W3CDTF">2026-03-03T10:38:17Z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